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2024 год" sheetId="1" r:id="rId1"/>
  </sheets>
  <definedNames>
    <definedName name="_xlnm.Print_Titles" localSheetId="0">'2024 год'!$4:$5</definedName>
    <definedName name="_xlnm.Print_Area" localSheetId="0">'2024 год'!$A$1:$H$134</definedName>
  </definedNames>
  <calcPr fullCalcOnLoad="1"/>
</workbook>
</file>

<file path=xl/sharedStrings.xml><?xml version="1.0" encoding="utf-8"?>
<sst xmlns="http://schemas.openxmlformats.org/spreadsheetml/2006/main" count="174" uniqueCount="50">
  <si>
    <t>профинан-сировано</t>
  </si>
  <si>
    <t>исполнено</t>
  </si>
  <si>
    <t xml:space="preserve">Наименование программ </t>
  </si>
  <si>
    <t>№ п/п</t>
  </si>
  <si>
    <t>Дорожная сфера, в том числе:</t>
  </si>
  <si>
    <t>Жилищная сфера (жилищное строительство, градостроительная деятельность,  муниципальное имущество), в том числе:</t>
  </si>
  <si>
    <t>Другие сферы деятельности, в том числе:</t>
  </si>
  <si>
    <t xml:space="preserve">Федеральный бюджет </t>
  </si>
  <si>
    <t>Бюджет ХМАО-Югры</t>
  </si>
  <si>
    <t>Бюджет района</t>
  </si>
  <si>
    <t>Всего:</t>
  </si>
  <si>
    <t>Источники финансирования</t>
  </si>
  <si>
    <t>Сфера социально-экономического                         развития, в том числе:</t>
  </si>
  <si>
    <t>Жилищно-коммунальная сфера, в том числе:</t>
  </si>
  <si>
    <t>в том числе:</t>
  </si>
  <si>
    <t>на развитие малого предпринимательства</t>
  </si>
  <si>
    <t>на развитие агропромышленного комплекса</t>
  </si>
  <si>
    <t>Социальная сфера (образование, культура, физкультура и спорт, здравоохранение, социальная политика и другие)  в том числе:</t>
  </si>
  <si>
    <t>%         финанси-рования к плану</t>
  </si>
  <si>
    <t>%              испол-нения к финанси-рованию</t>
  </si>
  <si>
    <t>тыс.руб.</t>
  </si>
  <si>
    <t>Муниципальная программа "Развитие образования в Советском районе"</t>
  </si>
  <si>
    <t>Муниципальная программа "Развитие гражданского общества в Советском районе"</t>
  </si>
  <si>
    <t>Муниципальная программа "Доступная среда в Советском районе"</t>
  </si>
  <si>
    <t>Муниципальная программа "Устойчивое развитие коренных малочисленных народов Севера, проживающих в Советском районе"</t>
  </si>
  <si>
    <t>Муниципальная программа "Развитие культуры в Советском районе"</t>
  </si>
  <si>
    <t>Муниципальная программа "Развитие молодежной и семейной политики в Советском районе"</t>
  </si>
  <si>
    <t>Муниципальная программа "Обеспечение градостроительной деятельности на территории Советского района"</t>
  </si>
  <si>
    <t>Муниципальная программа "Управление муниципальным имуществом Советского района"</t>
  </si>
  <si>
    <t>Муниципальная программа "Обеспечение доступным и комфортным жильем жителей Советского района"</t>
  </si>
  <si>
    <t>Муниципальная программа "Формирование комфортной городской среды на территории Советского района"</t>
  </si>
  <si>
    <t>Муниципальная программа "Обращение с отходами и улучшение состояния окружающей среды в Советском районе"</t>
  </si>
  <si>
    <t>Муниципальная программа "Энергосбережение и повышение энергетической эффективности Советского района"</t>
  </si>
  <si>
    <t>Муниципальная программа "Развитие транспортной системы в Советском районе"</t>
  </si>
  <si>
    <t xml:space="preserve">Муниципальная программа "Развитие экономического потенциала Советского района"                                                                                        </t>
  </si>
  <si>
    <t>Муниципальная программа "Управление муниципальными финансами Советского района"</t>
  </si>
  <si>
    <t>Муниципальная программа "Профилактика правонарушений на территории Советского района"</t>
  </si>
  <si>
    <t>Муниципальная программа "Обеспечение деятельности органов местного самоуправления Советского района"</t>
  </si>
  <si>
    <t xml:space="preserve"> Муниципальная программа "Безопасность жизнедеятельности в Советском районе"</t>
  </si>
  <si>
    <t>Муниципальная программа "Цифровое развитие Советского района"</t>
  </si>
  <si>
    <t>Муниципальная программа "Улучшение условий и охраны труда, поддержка занятости населения в Советском районе"</t>
  </si>
  <si>
    <t xml:space="preserve">Всего по муниципальным  программам, в том числе: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</si>
  <si>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"Развитие физической культуры и спорта,  укрепления общественного здоровья на территории Советского района"</t>
  </si>
  <si>
    <t>Муниципальная программа "Укрепление межнационального и межконфессионального согласия, профилактика экстремизма и  терроризма на территории Советского района"</t>
  </si>
  <si>
    <t>16.1</t>
  </si>
  <si>
    <t>16.2</t>
  </si>
  <si>
    <t>Муниципальная программа "Развитие жилищно-коммунального комплекса Советского района"</t>
  </si>
  <si>
    <t>январь-март 2024 года (тыс.рублей)</t>
  </si>
  <si>
    <t>Информация о реализации муниципальных программ Советского района в 2024 году</t>
  </si>
  <si>
    <t>утверждено в бюджете Советского района на 2024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</si>
</sst>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_ ;\-#,##0.0\ "/>
    <numFmt numFmtId="190" formatCode="0.0%"/>
    <numFmt numFmtId="191" formatCode="0.000"/>
    <numFmt numFmtId="192" formatCode="#,##0.0;[Red]#,##0.0"/>
    <numFmt numFmtId="193" formatCode="0.0000"/>
    <numFmt numFmtId="194" formatCode="0.00000"/>
    <numFmt numFmtId="195" formatCode="#,##0.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#,##0_ ;\-#,##0\ "/>
    <numFmt numFmtId="207" formatCode="#,##0.00_ ;\-#,##0.00\ "/>
    <numFmt numFmtId="208" formatCode="0.00000000000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.5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/>
    </xf>
    <xf numFmtId="16" fontId="2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8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49" fillId="0" borderId="10" xfId="60" applyNumberFormat="1" applyFont="1" applyFill="1" applyBorder="1" applyAlignment="1">
      <alignment horizontal="center" vertical="top"/>
    </xf>
    <xf numFmtId="196" fontId="49" fillId="0" borderId="10" xfId="60" applyNumberFormat="1" applyFont="1" applyFill="1" applyBorder="1" applyAlignment="1">
      <alignment horizontal="center" vertical="top"/>
    </xf>
    <xf numFmtId="189" fontId="11" fillId="0" borderId="10" xfId="60" applyNumberFormat="1" applyFont="1" applyFill="1" applyBorder="1" applyAlignment="1">
      <alignment horizontal="center" vertical="top"/>
    </xf>
    <xf numFmtId="189" fontId="1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189" fontId="6" fillId="0" borderId="10" xfId="60" applyNumberFormat="1" applyFont="1" applyFill="1" applyBorder="1" applyAlignment="1">
      <alignment horizontal="center" vertical="top"/>
    </xf>
    <xf numFmtId="189" fontId="50" fillId="0" borderId="10" xfId="60" applyNumberFormat="1" applyFont="1" applyFill="1" applyBorder="1" applyAlignment="1">
      <alignment horizontal="center" vertical="top"/>
    </xf>
    <xf numFmtId="196" fontId="50" fillId="0" borderId="10" xfId="6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zoomScale="130" zoomScaleNormal="90" zoomScaleSheetLayoutView="130" workbookViewId="0" topLeftCell="A121">
      <selection activeCell="F10" sqref="F10"/>
    </sheetView>
  </sheetViews>
  <sheetFormatPr defaultColWidth="9.140625" defaultRowHeight="12.75"/>
  <cols>
    <col min="1" max="1" width="4.28125" style="1" customWidth="1"/>
    <col min="2" max="2" width="27.140625" style="2" customWidth="1"/>
    <col min="3" max="3" width="25.421875" style="1" customWidth="1"/>
    <col min="4" max="4" width="13.140625" style="7" customWidth="1"/>
    <col min="5" max="5" width="13.7109375" style="7" customWidth="1"/>
    <col min="6" max="6" width="9.8515625" style="7" customWidth="1"/>
    <col min="7" max="7" width="12.28125" style="7" customWidth="1"/>
    <col min="8" max="8" width="11.28125" style="7" customWidth="1"/>
    <col min="9" max="9" width="9.140625" style="1" customWidth="1"/>
    <col min="10" max="10" width="10.7109375" style="1" bestFit="1" customWidth="1"/>
    <col min="11" max="11" width="11.28125" style="1" customWidth="1"/>
    <col min="12" max="16384" width="9.140625" style="1" customWidth="1"/>
  </cols>
  <sheetData>
    <row r="1" spans="7:8" ht="12.75" customHeight="1">
      <c r="G1" s="19"/>
      <c r="H1" s="19"/>
    </row>
    <row r="2" spans="1:8" ht="22.5" customHeight="1">
      <c r="A2" s="20" t="s">
        <v>48</v>
      </c>
      <c r="B2" s="20"/>
      <c r="C2" s="20"/>
      <c r="D2" s="20"/>
      <c r="E2" s="20"/>
      <c r="F2" s="20"/>
      <c r="G2" s="20"/>
      <c r="H2" s="20"/>
    </row>
    <row r="3" spans="1:8" ht="22.5" customHeight="1">
      <c r="A3" s="3"/>
      <c r="B3" s="3"/>
      <c r="C3" s="3"/>
      <c r="D3" s="3"/>
      <c r="E3" s="3"/>
      <c r="F3" s="3"/>
      <c r="G3" s="3"/>
      <c r="H3" s="14" t="s">
        <v>20</v>
      </c>
    </row>
    <row r="4" spans="1:8" ht="15" customHeight="1">
      <c r="A4" s="35" t="s">
        <v>3</v>
      </c>
      <c r="B4" s="35" t="s">
        <v>2</v>
      </c>
      <c r="C4" s="35" t="s">
        <v>11</v>
      </c>
      <c r="D4" s="36" t="s">
        <v>47</v>
      </c>
      <c r="E4" s="36"/>
      <c r="F4" s="36"/>
      <c r="G4" s="36"/>
      <c r="H4" s="36"/>
    </row>
    <row r="5" spans="1:8" ht="84.75" customHeight="1">
      <c r="A5" s="35"/>
      <c r="B5" s="35"/>
      <c r="C5" s="35"/>
      <c r="D5" s="8" t="s">
        <v>49</v>
      </c>
      <c r="E5" s="8" t="s">
        <v>0</v>
      </c>
      <c r="F5" s="8" t="s">
        <v>18</v>
      </c>
      <c r="G5" s="8" t="s">
        <v>1</v>
      </c>
      <c r="H5" s="8" t="s">
        <v>19</v>
      </c>
    </row>
    <row r="6" spans="1:8" ht="20.25" customHeight="1">
      <c r="A6" s="25" t="s">
        <v>41</v>
      </c>
      <c r="B6" s="25"/>
      <c r="C6" s="4" t="s">
        <v>7</v>
      </c>
      <c r="D6" s="9">
        <f>D10+D42+D58+D78+D86+D107</f>
        <v>145904.2</v>
      </c>
      <c r="E6" s="9">
        <f aca="true" t="shared" si="0" ref="D6:E9">E10+E42+E58+E78+E86+E107</f>
        <v>22418.6</v>
      </c>
      <c r="F6" s="9">
        <f>E6/D6*100</f>
        <v>15.365287633940625</v>
      </c>
      <c r="G6" s="9">
        <f>G10+G42+G58+G78+G86+G107</f>
        <v>22418.6</v>
      </c>
      <c r="H6" s="10">
        <f aca="true" t="shared" si="1" ref="H6:H69">G6/E6*100</f>
        <v>100</v>
      </c>
    </row>
    <row r="7" spans="1:8" ht="20.25" customHeight="1">
      <c r="A7" s="25"/>
      <c r="B7" s="25"/>
      <c r="C7" s="4" t="s">
        <v>8</v>
      </c>
      <c r="D7" s="9">
        <f t="shared" si="0"/>
        <v>3612947</v>
      </c>
      <c r="E7" s="11">
        <f t="shared" si="0"/>
        <v>452420.29999999993</v>
      </c>
      <c r="F7" s="9">
        <f aca="true" t="shared" si="2" ref="F7:F69">E7/D7*100</f>
        <v>12.522195869466115</v>
      </c>
      <c r="G7" s="11">
        <f>G11+G43+G59+G79+G87+G108</f>
        <v>452420.29999999993</v>
      </c>
      <c r="H7" s="10">
        <f t="shared" si="1"/>
        <v>100</v>
      </c>
    </row>
    <row r="8" spans="1:11" ht="20.25" customHeight="1">
      <c r="A8" s="25"/>
      <c r="B8" s="25"/>
      <c r="C8" s="4" t="s">
        <v>9</v>
      </c>
      <c r="D8" s="9">
        <f t="shared" si="0"/>
        <v>2064053</v>
      </c>
      <c r="E8" s="11">
        <f t="shared" si="0"/>
        <v>400812.4</v>
      </c>
      <c r="F8" s="9">
        <f t="shared" si="2"/>
        <v>19.418706787083472</v>
      </c>
      <c r="G8" s="11">
        <f>G12+G44+G60+G80+G88+G109</f>
        <v>400812.4</v>
      </c>
      <c r="H8" s="10">
        <f t="shared" si="1"/>
        <v>100</v>
      </c>
      <c r="J8" s="6"/>
      <c r="K8" s="6"/>
    </row>
    <row r="9" spans="1:8" ht="20.25" customHeight="1">
      <c r="A9" s="25"/>
      <c r="B9" s="25"/>
      <c r="C9" s="15" t="s">
        <v>10</v>
      </c>
      <c r="D9" s="16">
        <f t="shared" si="0"/>
        <v>5822904.199999999</v>
      </c>
      <c r="E9" s="16">
        <f>E13+E45+E61+E81+E89+E110</f>
        <v>875651.2999999999</v>
      </c>
      <c r="F9" s="17">
        <f t="shared" si="2"/>
        <v>15.038050943719803</v>
      </c>
      <c r="G9" s="16">
        <f>G13+G45+G61+G81+G89+G110</f>
        <v>875651.2999999999</v>
      </c>
      <c r="H9" s="18">
        <f t="shared" si="1"/>
        <v>100</v>
      </c>
    </row>
    <row r="10" spans="1:10" ht="20.25" customHeight="1">
      <c r="A10" s="25" t="s">
        <v>17</v>
      </c>
      <c r="B10" s="25"/>
      <c r="C10" s="4" t="s">
        <v>7</v>
      </c>
      <c r="D10" s="11">
        <f aca="true" t="shared" si="3" ref="D10:E13">D14+D18+D22+D26+D30+D34+D38</f>
        <v>117334</v>
      </c>
      <c r="E10" s="11">
        <f>E14+E18+E22+E26+E30+E34+E38</f>
        <v>17108.5</v>
      </c>
      <c r="F10" s="9">
        <f t="shared" si="2"/>
        <v>14.581025107811888</v>
      </c>
      <c r="G10" s="11">
        <f>G14+G18+G22+G26+G30+G34+G38</f>
        <v>17108.5</v>
      </c>
      <c r="H10" s="10">
        <f t="shared" si="1"/>
        <v>100</v>
      </c>
      <c r="J10" s="6"/>
    </row>
    <row r="11" spans="1:8" ht="20.25" customHeight="1">
      <c r="A11" s="25"/>
      <c r="B11" s="25"/>
      <c r="C11" s="4" t="s">
        <v>8</v>
      </c>
      <c r="D11" s="11">
        <f t="shared" si="3"/>
        <v>2421739.8</v>
      </c>
      <c r="E11" s="11">
        <f t="shared" si="3"/>
        <v>355811.69999999995</v>
      </c>
      <c r="F11" s="9">
        <f t="shared" si="2"/>
        <v>14.69240006709226</v>
      </c>
      <c r="G11" s="11">
        <f>G15+G19+G23+G27+G31+G35+G39</f>
        <v>355811.69999999995</v>
      </c>
      <c r="H11" s="10">
        <f t="shared" si="1"/>
        <v>100</v>
      </c>
    </row>
    <row r="12" spans="1:8" ht="20.25" customHeight="1">
      <c r="A12" s="25"/>
      <c r="B12" s="25"/>
      <c r="C12" s="4" t="s">
        <v>9</v>
      </c>
      <c r="D12" s="11">
        <f t="shared" si="3"/>
        <v>1086707.8</v>
      </c>
      <c r="E12" s="11">
        <f t="shared" si="3"/>
        <v>205868.9</v>
      </c>
      <c r="F12" s="9">
        <f t="shared" si="2"/>
        <v>18.944273704486154</v>
      </c>
      <c r="G12" s="11">
        <f>G16+G20+G24+G28+G32+G36+G40</f>
        <v>205868.9</v>
      </c>
      <c r="H12" s="10">
        <f t="shared" si="1"/>
        <v>100</v>
      </c>
    </row>
    <row r="13" spans="1:8" ht="20.25" customHeight="1">
      <c r="A13" s="25"/>
      <c r="B13" s="25"/>
      <c r="C13" s="15" t="s">
        <v>10</v>
      </c>
      <c r="D13" s="16">
        <f t="shared" si="3"/>
        <v>3625781.5999999996</v>
      </c>
      <c r="E13" s="16">
        <f t="shared" si="3"/>
        <v>578789.1</v>
      </c>
      <c r="F13" s="17">
        <f t="shared" si="2"/>
        <v>15.963153985888177</v>
      </c>
      <c r="G13" s="16">
        <f>G17+G21+G25+G29+G33+G37+G41</f>
        <v>578789.1</v>
      </c>
      <c r="H13" s="18">
        <f t="shared" si="1"/>
        <v>100</v>
      </c>
    </row>
    <row r="14" spans="1:8" ht="20.25" customHeight="1">
      <c r="A14" s="22">
        <v>1</v>
      </c>
      <c r="B14" s="21" t="s">
        <v>21</v>
      </c>
      <c r="C14" s="4" t="s">
        <v>7</v>
      </c>
      <c r="D14" s="11">
        <v>107253.4</v>
      </c>
      <c r="E14" s="11">
        <v>15204.2</v>
      </c>
      <c r="F14" s="9">
        <f t="shared" si="2"/>
        <v>14.175960855320206</v>
      </c>
      <c r="G14" s="11">
        <f>E14</f>
        <v>15204.2</v>
      </c>
      <c r="H14" s="10">
        <f t="shared" si="1"/>
        <v>100</v>
      </c>
    </row>
    <row r="15" spans="1:8" ht="20.25" customHeight="1">
      <c r="A15" s="22"/>
      <c r="B15" s="21"/>
      <c r="C15" s="4" t="s">
        <v>8</v>
      </c>
      <c r="D15" s="11">
        <v>2350292.5</v>
      </c>
      <c r="E15" s="11">
        <v>350594.1</v>
      </c>
      <c r="F15" s="9">
        <f t="shared" si="2"/>
        <v>14.917041176789697</v>
      </c>
      <c r="G15" s="11">
        <f>E15</f>
        <v>350594.1</v>
      </c>
      <c r="H15" s="10">
        <f t="shared" si="1"/>
        <v>100</v>
      </c>
    </row>
    <row r="16" spans="1:8" ht="20.25" customHeight="1">
      <c r="A16" s="22"/>
      <c r="B16" s="21"/>
      <c r="C16" s="4" t="s">
        <v>9</v>
      </c>
      <c r="D16" s="11">
        <v>462983.2</v>
      </c>
      <c r="E16" s="11">
        <v>99557.3</v>
      </c>
      <c r="F16" s="9">
        <f t="shared" si="2"/>
        <v>21.50343684176877</v>
      </c>
      <c r="G16" s="11">
        <f>E16</f>
        <v>99557.3</v>
      </c>
      <c r="H16" s="10">
        <f t="shared" si="1"/>
        <v>100</v>
      </c>
    </row>
    <row r="17" spans="1:8" ht="20.25" customHeight="1">
      <c r="A17" s="22"/>
      <c r="B17" s="21"/>
      <c r="C17" s="15" t="s">
        <v>10</v>
      </c>
      <c r="D17" s="16">
        <f>D14+D15+D16</f>
        <v>2920529.1</v>
      </c>
      <c r="E17" s="16">
        <f>E14+E15+E16</f>
        <v>465355.6</v>
      </c>
      <c r="F17" s="17">
        <f t="shared" si="2"/>
        <v>15.933948406814366</v>
      </c>
      <c r="G17" s="16">
        <f>G14+G15+G16</f>
        <v>465355.6</v>
      </c>
      <c r="H17" s="18">
        <f t="shared" si="1"/>
        <v>100</v>
      </c>
    </row>
    <row r="18" spans="1:8" ht="20.25" customHeight="1">
      <c r="A18" s="22">
        <v>2</v>
      </c>
      <c r="B18" s="21" t="s">
        <v>22</v>
      </c>
      <c r="C18" s="4" t="s">
        <v>7</v>
      </c>
      <c r="D18" s="11">
        <v>0</v>
      </c>
      <c r="E18" s="11">
        <v>0</v>
      </c>
      <c r="F18" s="9">
        <v>0</v>
      </c>
      <c r="G18" s="11">
        <f>E18</f>
        <v>0</v>
      </c>
      <c r="H18" s="10">
        <v>0</v>
      </c>
    </row>
    <row r="19" spans="1:8" ht="20.25" customHeight="1">
      <c r="A19" s="22"/>
      <c r="B19" s="21"/>
      <c r="C19" s="4" t="s">
        <v>8</v>
      </c>
      <c r="D19" s="11">
        <v>0</v>
      </c>
      <c r="E19" s="11">
        <v>0</v>
      </c>
      <c r="F19" s="9">
        <v>0</v>
      </c>
      <c r="G19" s="11">
        <f>E19</f>
        <v>0</v>
      </c>
      <c r="H19" s="10">
        <v>0</v>
      </c>
    </row>
    <row r="20" spans="1:8" ht="20.25" customHeight="1">
      <c r="A20" s="22"/>
      <c r="B20" s="21"/>
      <c r="C20" s="4" t="s">
        <v>9</v>
      </c>
      <c r="D20" s="11">
        <v>9582.8</v>
      </c>
      <c r="E20" s="11">
        <v>3837.2</v>
      </c>
      <c r="F20" s="9">
        <f t="shared" si="2"/>
        <v>40.04257628250616</v>
      </c>
      <c r="G20" s="11">
        <f>E20</f>
        <v>3837.2</v>
      </c>
      <c r="H20" s="10">
        <f t="shared" si="1"/>
        <v>100</v>
      </c>
    </row>
    <row r="21" spans="1:8" ht="20.25" customHeight="1">
      <c r="A21" s="22"/>
      <c r="B21" s="21"/>
      <c r="C21" s="15" t="s">
        <v>10</v>
      </c>
      <c r="D21" s="16">
        <f>D18+D19+D20</f>
        <v>9582.8</v>
      </c>
      <c r="E21" s="16">
        <f>E18+E19+E20</f>
        <v>3837.2</v>
      </c>
      <c r="F21" s="17">
        <f t="shared" si="2"/>
        <v>40.04257628250616</v>
      </c>
      <c r="G21" s="16">
        <f>G18+G19+G20</f>
        <v>3837.2</v>
      </c>
      <c r="H21" s="18">
        <f t="shared" si="1"/>
        <v>100</v>
      </c>
    </row>
    <row r="22" spans="1:8" ht="19.5" customHeight="1">
      <c r="A22" s="22">
        <v>3</v>
      </c>
      <c r="B22" s="21" t="s">
        <v>23</v>
      </c>
      <c r="C22" s="4" t="s">
        <v>7</v>
      </c>
      <c r="D22" s="11">
        <v>0</v>
      </c>
      <c r="E22" s="11">
        <v>0</v>
      </c>
      <c r="F22" s="9">
        <v>0</v>
      </c>
      <c r="G22" s="11">
        <f>E22</f>
        <v>0</v>
      </c>
      <c r="H22" s="10">
        <v>0</v>
      </c>
    </row>
    <row r="23" spans="1:8" ht="19.5" customHeight="1">
      <c r="A23" s="22"/>
      <c r="B23" s="21"/>
      <c r="C23" s="4" t="s">
        <v>8</v>
      </c>
      <c r="D23" s="11">
        <v>0</v>
      </c>
      <c r="E23" s="11">
        <v>0</v>
      </c>
      <c r="F23" s="9">
        <v>0</v>
      </c>
      <c r="G23" s="11">
        <f>E23</f>
        <v>0</v>
      </c>
      <c r="H23" s="10">
        <v>0</v>
      </c>
    </row>
    <row r="24" spans="1:8" ht="19.5" customHeight="1">
      <c r="A24" s="22"/>
      <c r="B24" s="21"/>
      <c r="C24" s="4" t="s">
        <v>9</v>
      </c>
      <c r="D24" s="11">
        <v>1</v>
      </c>
      <c r="E24" s="11">
        <v>0</v>
      </c>
      <c r="F24" s="9">
        <v>0</v>
      </c>
      <c r="G24" s="11">
        <f>E24</f>
        <v>0</v>
      </c>
      <c r="H24" s="10">
        <v>0</v>
      </c>
    </row>
    <row r="25" spans="1:8" ht="19.5" customHeight="1">
      <c r="A25" s="22"/>
      <c r="B25" s="21"/>
      <c r="C25" s="15" t="s">
        <v>10</v>
      </c>
      <c r="D25" s="16">
        <f>D22+D23+D24</f>
        <v>1</v>
      </c>
      <c r="E25" s="16">
        <f>E22+E23+E24</f>
        <v>0</v>
      </c>
      <c r="F25" s="16">
        <f>F22+F23+F24</f>
        <v>0</v>
      </c>
      <c r="G25" s="16">
        <f>G22+G23+G24</f>
        <v>0</v>
      </c>
      <c r="H25" s="18">
        <v>0</v>
      </c>
    </row>
    <row r="26" spans="1:8" ht="19.5" customHeight="1">
      <c r="A26" s="22">
        <v>4</v>
      </c>
      <c r="B26" s="21" t="s">
        <v>24</v>
      </c>
      <c r="C26" s="4" t="s">
        <v>7</v>
      </c>
      <c r="D26" s="11">
        <v>0</v>
      </c>
      <c r="E26" s="11">
        <v>0</v>
      </c>
      <c r="F26" s="9">
        <v>0</v>
      </c>
      <c r="G26" s="11">
        <f>E26</f>
        <v>0</v>
      </c>
      <c r="H26" s="10">
        <v>0</v>
      </c>
    </row>
    <row r="27" spans="1:8" ht="19.5" customHeight="1">
      <c r="A27" s="22"/>
      <c r="B27" s="21"/>
      <c r="C27" s="4" t="s">
        <v>8</v>
      </c>
      <c r="D27" s="11">
        <v>133.4</v>
      </c>
      <c r="E27" s="11">
        <v>0</v>
      </c>
      <c r="F27" s="9">
        <v>0</v>
      </c>
      <c r="G27" s="11">
        <f>E27</f>
        <v>0</v>
      </c>
      <c r="H27" s="10">
        <v>0</v>
      </c>
    </row>
    <row r="28" spans="1:8" ht="19.5" customHeight="1">
      <c r="A28" s="22"/>
      <c r="B28" s="21"/>
      <c r="C28" s="4" t="s">
        <v>9</v>
      </c>
      <c r="D28" s="11">
        <v>2</v>
      </c>
      <c r="E28" s="11">
        <v>0</v>
      </c>
      <c r="F28" s="9">
        <f t="shared" si="2"/>
        <v>0</v>
      </c>
      <c r="G28" s="11">
        <f>E28</f>
        <v>0</v>
      </c>
      <c r="H28" s="10">
        <v>0</v>
      </c>
    </row>
    <row r="29" spans="1:8" ht="32.25" customHeight="1">
      <c r="A29" s="22"/>
      <c r="B29" s="21"/>
      <c r="C29" s="15" t="s">
        <v>10</v>
      </c>
      <c r="D29" s="16">
        <f>D26+D27+D28</f>
        <v>135.4</v>
      </c>
      <c r="E29" s="16">
        <f>E26+E27+E28</f>
        <v>0</v>
      </c>
      <c r="F29" s="17">
        <f t="shared" si="2"/>
        <v>0</v>
      </c>
      <c r="G29" s="16">
        <f>G26+G27+G28</f>
        <v>0</v>
      </c>
      <c r="H29" s="18">
        <v>0</v>
      </c>
    </row>
    <row r="30" spans="1:8" ht="21.75" customHeight="1">
      <c r="A30" s="22">
        <v>5</v>
      </c>
      <c r="B30" s="21" t="s">
        <v>25</v>
      </c>
      <c r="C30" s="4" t="s">
        <v>7</v>
      </c>
      <c r="D30" s="11">
        <v>70.8</v>
      </c>
      <c r="E30" s="11">
        <v>0</v>
      </c>
      <c r="F30" s="9">
        <f t="shared" si="2"/>
        <v>0</v>
      </c>
      <c r="G30" s="11">
        <f>E30</f>
        <v>0</v>
      </c>
      <c r="H30" s="10">
        <v>0</v>
      </c>
    </row>
    <row r="31" spans="1:8" ht="21.75" customHeight="1">
      <c r="A31" s="22"/>
      <c r="B31" s="21"/>
      <c r="C31" s="4" t="s">
        <v>8</v>
      </c>
      <c r="D31" s="11">
        <v>1692.3</v>
      </c>
      <c r="E31" s="11">
        <v>0</v>
      </c>
      <c r="F31" s="9">
        <f t="shared" si="2"/>
        <v>0</v>
      </c>
      <c r="G31" s="11">
        <f>E31</f>
        <v>0</v>
      </c>
      <c r="H31" s="10">
        <v>0</v>
      </c>
    </row>
    <row r="32" spans="1:8" ht="21.75" customHeight="1">
      <c r="A32" s="22"/>
      <c r="B32" s="21"/>
      <c r="C32" s="4" t="s">
        <v>9</v>
      </c>
      <c r="D32" s="11">
        <v>326949.3</v>
      </c>
      <c r="E32" s="11">
        <v>47368</v>
      </c>
      <c r="F32" s="9">
        <f t="shared" si="2"/>
        <v>14.48787319624174</v>
      </c>
      <c r="G32" s="11">
        <f>E32</f>
        <v>47368</v>
      </c>
      <c r="H32" s="10">
        <f t="shared" si="1"/>
        <v>100</v>
      </c>
    </row>
    <row r="33" spans="1:8" ht="19.5" customHeight="1">
      <c r="A33" s="22"/>
      <c r="B33" s="21"/>
      <c r="C33" s="15" t="s">
        <v>10</v>
      </c>
      <c r="D33" s="16">
        <f>D30+D31+D32</f>
        <v>328712.39999999997</v>
      </c>
      <c r="E33" s="16">
        <f>E30+E31+E32</f>
        <v>47368</v>
      </c>
      <c r="F33" s="17">
        <f t="shared" si="2"/>
        <v>14.410165238670643</v>
      </c>
      <c r="G33" s="16">
        <f>G30+G31+G32</f>
        <v>47368</v>
      </c>
      <c r="H33" s="18">
        <f t="shared" si="1"/>
        <v>100</v>
      </c>
    </row>
    <row r="34" spans="1:8" ht="21.75" customHeight="1">
      <c r="A34" s="22">
        <v>6</v>
      </c>
      <c r="B34" s="21" t="s">
        <v>26</v>
      </c>
      <c r="C34" s="4" t="s">
        <v>7</v>
      </c>
      <c r="D34" s="11">
        <v>10009.8</v>
      </c>
      <c r="E34" s="11">
        <v>1904.3</v>
      </c>
      <c r="F34" s="9">
        <f t="shared" si="2"/>
        <v>19.02435613099163</v>
      </c>
      <c r="G34" s="11">
        <f>E34</f>
        <v>1904.3</v>
      </c>
      <c r="H34" s="10">
        <f t="shared" si="1"/>
        <v>100</v>
      </c>
    </row>
    <row r="35" spans="1:9" ht="21.75" customHeight="1">
      <c r="A35" s="22"/>
      <c r="B35" s="21"/>
      <c r="C35" s="4" t="s">
        <v>8</v>
      </c>
      <c r="D35" s="11">
        <v>14739.6</v>
      </c>
      <c r="E35" s="11">
        <v>2523</v>
      </c>
      <c r="F35" s="9">
        <f t="shared" si="2"/>
        <v>17.117153789790766</v>
      </c>
      <c r="G35" s="11">
        <f>E35</f>
        <v>2523</v>
      </c>
      <c r="H35" s="10">
        <f t="shared" si="1"/>
        <v>100</v>
      </c>
      <c r="I35" s="13"/>
    </row>
    <row r="36" spans="1:8" ht="21.75" customHeight="1">
      <c r="A36" s="22"/>
      <c r="B36" s="21"/>
      <c r="C36" s="4" t="s">
        <v>9</v>
      </c>
      <c r="D36" s="11">
        <v>3117.6</v>
      </c>
      <c r="E36" s="11">
        <v>401</v>
      </c>
      <c r="F36" s="9">
        <f t="shared" si="2"/>
        <v>12.862458301257378</v>
      </c>
      <c r="G36" s="11">
        <f>E36</f>
        <v>401</v>
      </c>
      <c r="H36" s="10">
        <f t="shared" si="1"/>
        <v>100</v>
      </c>
    </row>
    <row r="37" spans="1:8" ht="17.25" customHeight="1">
      <c r="A37" s="22"/>
      <c r="B37" s="21"/>
      <c r="C37" s="15" t="s">
        <v>10</v>
      </c>
      <c r="D37" s="17">
        <f>D34+D35+D36</f>
        <v>27867</v>
      </c>
      <c r="E37" s="16">
        <f>E34+E35+E36</f>
        <v>4828.3</v>
      </c>
      <c r="F37" s="17">
        <f t="shared" si="2"/>
        <v>17.32622815516561</v>
      </c>
      <c r="G37" s="16">
        <f>G34+G35+G36</f>
        <v>4828.3</v>
      </c>
      <c r="H37" s="18">
        <f t="shared" si="1"/>
        <v>100</v>
      </c>
    </row>
    <row r="38" spans="1:8" ht="19.5" customHeight="1">
      <c r="A38" s="22">
        <v>7</v>
      </c>
      <c r="B38" s="21" t="s">
        <v>42</v>
      </c>
      <c r="C38" s="4" t="s">
        <v>7</v>
      </c>
      <c r="D38" s="11">
        <v>0</v>
      </c>
      <c r="E38" s="11">
        <v>0</v>
      </c>
      <c r="F38" s="9">
        <v>0</v>
      </c>
      <c r="G38" s="11">
        <f>E38</f>
        <v>0</v>
      </c>
      <c r="H38" s="10">
        <v>0</v>
      </c>
    </row>
    <row r="39" spans="1:8" ht="19.5" customHeight="1">
      <c r="A39" s="22"/>
      <c r="B39" s="21"/>
      <c r="C39" s="4" t="s">
        <v>8</v>
      </c>
      <c r="D39" s="11">
        <v>54882</v>
      </c>
      <c r="E39" s="11">
        <v>2694.6</v>
      </c>
      <c r="F39" s="9">
        <f t="shared" si="2"/>
        <v>4.909806493932437</v>
      </c>
      <c r="G39" s="11">
        <f>E39</f>
        <v>2694.6</v>
      </c>
      <c r="H39" s="10">
        <f t="shared" si="1"/>
        <v>100</v>
      </c>
    </row>
    <row r="40" spans="1:8" ht="19.5" customHeight="1">
      <c r="A40" s="22"/>
      <c r="B40" s="21"/>
      <c r="C40" s="4" t="s">
        <v>9</v>
      </c>
      <c r="D40" s="11">
        <v>284071.9</v>
      </c>
      <c r="E40" s="11">
        <v>54705.4</v>
      </c>
      <c r="F40" s="9">
        <f t="shared" si="2"/>
        <v>19.25758936381951</v>
      </c>
      <c r="G40" s="11">
        <f>E40</f>
        <v>54705.4</v>
      </c>
      <c r="H40" s="10">
        <f t="shared" si="1"/>
        <v>100</v>
      </c>
    </row>
    <row r="41" spans="1:8" ht="30.75" customHeight="1">
      <c r="A41" s="22"/>
      <c r="B41" s="21"/>
      <c r="C41" s="15" t="s">
        <v>10</v>
      </c>
      <c r="D41" s="16">
        <f>D38+D39+D40</f>
        <v>338953.9</v>
      </c>
      <c r="E41" s="16">
        <f>E38+E39+E40</f>
        <v>57400</v>
      </c>
      <c r="F41" s="17">
        <f t="shared" si="2"/>
        <v>16.934456278567676</v>
      </c>
      <c r="G41" s="16">
        <f>G38+G39+G40</f>
        <v>57400</v>
      </c>
      <c r="H41" s="18">
        <f t="shared" si="1"/>
        <v>100</v>
      </c>
    </row>
    <row r="42" spans="1:8" s="5" customFormat="1" ht="20.25" customHeight="1">
      <c r="A42" s="25" t="s">
        <v>5</v>
      </c>
      <c r="B42" s="25"/>
      <c r="C42" s="4" t="s">
        <v>7</v>
      </c>
      <c r="D42" s="11">
        <f aca="true" t="shared" si="4" ref="D42:E45">D46+D50+D54</f>
        <v>17692.9</v>
      </c>
      <c r="E42" s="11">
        <f>E46+E50+E54</f>
        <v>5310.1</v>
      </c>
      <c r="F42" s="9">
        <f t="shared" si="2"/>
        <v>30.012603925868568</v>
      </c>
      <c r="G42" s="11">
        <f>G46+G50+G54</f>
        <v>5310.1</v>
      </c>
      <c r="H42" s="10">
        <f t="shared" si="1"/>
        <v>100</v>
      </c>
    </row>
    <row r="43" spans="1:8" s="5" customFormat="1" ht="20.25" customHeight="1">
      <c r="A43" s="25"/>
      <c r="B43" s="25"/>
      <c r="C43" s="4" t="s">
        <v>8</v>
      </c>
      <c r="D43" s="11">
        <f t="shared" si="4"/>
        <v>408928.8</v>
      </c>
      <c r="E43" s="11">
        <f t="shared" si="4"/>
        <v>26128.4</v>
      </c>
      <c r="F43" s="9">
        <f t="shared" si="2"/>
        <v>6.389474157848506</v>
      </c>
      <c r="G43" s="11">
        <f>E43</f>
        <v>26128.4</v>
      </c>
      <c r="H43" s="10">
        <f t="shared" si="1"/>
        <v>100</v>
      </c>
    </row>
    <row r="44" spans="1:8" s="5" customFormat="1" ht="20.25" customHeight="1">
      <c r="A44" s="25"/>
      <c r="B44" s="25"/>
      <c r="C44" s="4" t="s">
        <v>9</v>
      </c>
      <c r="D44" s="11">
        <f t="shared" si="4"/>
        <v>53615.1</v>
      </c>
      <c r="E44" s="11">
        <f t="shared" si="4"/>
        <v>14590</v>
      </c>
      <c r="F44" s="9">
        <f t="shared" si="2"/>
        <v>27.212483050483915</v>
      </c>
      <c r="G44" s="11">
        <f>E44</f>
        <v>14590</v>
      </c>
      <c r="H44" s="10">
        <f t="shared" si="1"/>
        <v>100</v>
      </c>
    </row>
    <row r="45" spans="1:8" s="5" customFormat="1" ht="20.25" customHeight="1">
      <c r="A45" s="25"/>
      <c r="B45" s="25"/>
      <c r="C45" s="15" t="s">
        <v>10</v>
      </c>
      <c r="D45" s="16">
        <f t="shared" si="4"/>
        <v>480236.8</v>
      </c>
      <c r="E45" s="16">
        <f t="shared" si="4"/>
        <v>46028.5</v>
      </c>
      <c r="F45" s="17">
        <f t="shared" si="2"/>
        <v>9.584542459053534</v>
      </c>
      <c r="G45" s="16">
        <f>E45</f>
        <v>46028.5</v>
      </c>
      <c r="H45" s="18">
        <f t="shared" si="1"/>
        <v>100</v>
      </c>
    </row>
    <row r="46" spans="1:8" ht="21" customHeight="1">
      <c r="A46" s="22">
        <v>8</v>
      </c>
      <c r="B46" s="21" t="s">
        <v>27</v>
      </c>
      <c r="C46" s="4" t="s">
        <v>7</v>
      </c>
      <c r="D46" s="11">
        <v>0</v>
      </c>
      <c r="E46" s="11">
        <v>0</v>
      </c>
      <c r="F46" s="9">
        <v>0</v>
      </c>
      <c r="G46" s="11">
        <v>0</v>
      </c>
      <c r="H46" s="10">
        <v>0</v>
      </c>
    </row>
    <row r="47" spans="1:8" ht="21" customHeight="1">
      <c r="A47" s="22"/>
      <c r="B47" s="21"/>
      <c r="C47" s="4" t="s">
        <v>8</v>
      </c>
      <c r="D47" s="11">
        <v>4485.5</v>
      </c>
      <c r="E47" s="11">
        <v>0</v>
      </c>
      <c r="F47" s="9">
        <v>0</v>
      </c>
      <c r="G47" s="11">
        <f>E47</f>
        <v>0</v>
      </c>
      <c r="H47" s="10">
        <v>0</v>
      </c>
    </row>
    <row r="48" spans="1:8" ht="21" customHeight="1">
      <c r="A48" s="22"/>
      <c r="B48" s="21"/>
      <c r="C48" s="4" t="s">
        <v>9</v>
      </c>
      <c r="D48" s="11">
        <v>25564.3</v>
      </c>
      <c r="E48" s="11">
        <v>4249.2</v>
      </c>
      <c r="F48" s="9">
        <f t="shared" si="2"/>
        <v>16.621616864142574</v>
      </c>
      <c r="G48" s="11">
        <f>E48</f>
        <v>4249.2</v>
      </c>
      <c r="H48" s="10">
        <f t="shared" si="1"/>
        <v>100</v>
      </c>
    </row>
    <row r="49" spans="1:8" ht="15.75">
      <c r="A49" s="22"/>
      <c r="B49" s="21"/>
      <c r="C49" s="15" t="s">
        <v>10</v>
      </c>
      <c r="D49" s="16">
        <f>D46+D47+D48</f>
        <v>30049.8</v>
      </c>
      <c r="E49" s="16">
        <f>E46+E47+E48</f>
        <v>4249.2</v>
      </c>
      <c r="F49" s="17">
        <f t="shared" si="2"/>
        <v>14.140526725635445</v>
      </c>
      <c r="G49" s="16">
        <f>G46+G47+G48</f>
        <v>4249.2</v>
      </c>
      <c r="H49" s="18">
        <f t="shared" si="1"/>
        <v>100</v>
      </c>
    </row>
    <row r="50" spans="1:8" ht="21" customHeight="1">
      <c r="A50" s="22">
        <v>9</v>
      </c>
      <c r="B50" s="21" t="s">
        <v>28</v>
      </c>
      <c r="C50" s="4" t="s">
        <v>7</v>
      </c>
      <c r="D50" s="11">
        <v>0</v>
      </c>
      <c r="E50" s="11">
        <v>0</v>
      </c>
      <c r="F50" s="9">
        <v>0</v>
      </c>
      <c r="G50" s="11">
        <f>E50</f>
        <v>0</v>
      </c>
      <c r="H50" s="10">
        <v>0</v>
      </c>
    </row>
    <row r="51" spans="1:8" ht="21" customHeight="1">
      <c r="A51" s="22"/>
      <c r="B51" s="21"/>
      <c r="C51" s="4" t="s">
        <v>8</v>
      </c>
      <c r="D51" s="11">
        <v>0</v>
      </c>
      <c r="E51" s="11">
        <v>0</v>
      </c>
      <c r="F51" s="9">
        <v>0</v>
      </c>
      <c r="G51" s="11">
        <f>E51</f>
        <v>0</v>
      </c>
      <c r="H51" s="10">
        <v>0</v>
      </c>
    </row>
    <row r="52" spans="1:8" ht="21" customHeight="1">
      <c r="A52" s="22"/>
      <c r="B52" s="21"/>
      <c r="C52" s="4" t="s">
        <v>9</v>
      </c>
      <c r="D52" s="11">
        <v>6627.7</v>
      </c>
      <c r="E52" s="11">
        <v>2494.6</v>
      </c>
      <c r="F52" s="9">
        <f t="shared" si="2"/>
        <v>37.63899995473543</v>
      </c>
      <c r="G52" s="11">
        <f>E52</f>
        <v>2494.6</v>
      </c>
      <c r="H52" s="10">
        <f t="shared" si="1"/>
        <v>100</v>
      </c>
    </row>
    <row r="53" spans="1:8" ht="21" customHeight="1">
      <c r="A53" s="22"/>
      <c r="B53" s="21"/>
      <c r="C53" s="15" t="s">
        <v>10</v>
      </c>
      <c r="D53" s="16">
        <f>D50+D51+D52</f>
        <v>6627.7</v>
      </c>
      <c r="E53" s="16">
        <f>E50+E51+E52</f>
        <v>2494.6</v>
      </c>
      <c r="F53" s="17">
        <f t="shared" si="2"/>
        <v>37.63899995473543</v>
      </c>
      <c r="G53" s="16">
        <f>G50+G51+G52</f>
        <v>2494.6</v>
      </c>
      <c r="H53" s="18">
        <f t="shared" si="1"/>
        <v>100</v>
      </c>
    </row>
    <row r="54" spans="1:8" ht="21" customHeight="1">
      <c r="A54" s="29">
        <v>10</v>
      </c>
      <c r="B54" s="23" t="s">
        <v>29</v>
      </c>
      <c r="C54" s="4" t="s">
        <v>7</v>
      </c>
      <c r="D54" s="11">
        <v>17692.9</v>
      </c>
      <c r="E54" s="11">
        <v>5310.1</v>
      </c>
      <c r="F54" s="9">
        <f t="shared" si="2"/>
        <v>30.012603925868568</v>
      </c>
      <c r="G54" s="11">
        <f>E54</f>
        <v>5310.1</v>
      </c>
      <c r="H54" s="10">
        <f t="shared" si="1"/>
        <v>100</v>
      </c>
    </row>
    <row r="55" spans="1:8" ht="21" customHeight="1">
      <c r="A55" s="30"/>
      <c r="B55" s="24"/>
      <c r="C55" s="4" t="s">
        <v>8</v>
      </c>
      <c r="D55" s="11">
        <v>404443.3</v>
      </c>
      <c r="E55" s="11">
        <v>26128.4</v>
      </c>
      <c r="F55" s="9">
        <f t="shared" si="2"/>
        <v>6.460336961942503</v>
      </c>
      <c r="G55" s="11">
        <f>E55</f>
        <v>26128.4</v>
      </c>
      <c r="H55" s="10">
        <f t="shared" si="1"/>
        <v>100</v>
      </c>
    </row>
    <row r="56" spans="1:8" ht="21" customHeight="1">
      <c r="A56" s="30"/>
      <c r="B56" s="24"/>
      <c r="C56" s="4" t="s">
        <v>9</v>
      </c>
      <c r="D56" s="11">
        <v>21423.1</v>
      </c>
      <c r="E56" s="11">
        <v>7846.2</v>
      </c>
      <c r="F56" s="9">
        <f t="shared" si="2"/>
        <v>36.62495157096779</v>
      </c>
      <c r="G56" s="11">
        <f>E56</f>
        <v>7846.2</v>
      </c>
      <c r="H56" s="10">
        <f t="shared" si="1"/>
        <v>100</v>
      </c>
    </row>
    <row r="57" spans="1:8" ht="18.75" customHeight="1">
      <c r="A57" s="30"/>
      <c r="B57" s="24"/>
      <c r="C57" s="15" t="s">
        <v>10</v>
      </c>
      <c r="D57" s="17">
        <f>D54+D55+D56</f>
        <v>443559.3</v>
      </c>
      <c r="E57" s="16">
        <f>E54+E55+E56</f>
        <v>39284.7</v>
      </c>
      <c r="F57" s="17">
        <f t="shared" si="2"/>
        <v>8.856696274883651</v>
      </c>
      <c r="G57" s="16">
        <f>G54+G55+G56</f>
        <v>39284.7</v>
      </c>
      <c r="H57" s="18">
        <f t="shared" si="1"/>
        <v>100</v>
      </c>
    </row>
    <row r="58" spans="1:8" ht="21" customHeight="1">
      <c r="A58" s="25" t="s">
        <v>13</v>
      </c>
      <c r="B58" s="34"/>
      <c r="C58" s="4" t="s">
        <v>7</v>
      </c>
      <c r="D58" s="11">
        <f aca="true" t="shared" si="5" ref="D58:G61">D62+D66+D70+D74</f>
        <v>10655.2</v>
      </c>
      <c r="E58" s="11">
        <f t="shared" si="5"/>
        <v>0</v>
      </c>
      <c r="F58" s="9">
        <f t="shared" si="2"/>
        <v>0</v>
      </c>
      <c r="G58" s="11">
        <f t="shared" si="5"/>
        <v>0</v>
      </c>
      <c r="H58" s="10">
        <v>0</v>
      </c>
    </row>
    <row r="59" spans="1:8" ht="21" customHeight="1">
      <c r="A59" s="25"/>
      <c r="B59" s="34"/>
      <c r="C59" s="4" t="s">
        <v>8</v>
      </c>
      <c r="D59" s="11">
        <f t="shared" si="5"/>
        <v>414990.1</v>
      </c>
      <c r="E59" s="11">
        <f t="shared" si="5"/>
        <v>30739.6</v>
      </c>
      <c r="F59" s="9">
        <f t="shared" si="2"/>
        <v>7.407309234605837</v>
      </c>
      <c r="G59" s="11">
        <f>G63+G67+G71+G75</f>
        <v>30739.6</v>
      </c>
      <c r="H59" s="10">
        <v>0</v>
      </c>
    </row>
    <row r="60" spans="1:8" ht="21" customHeight="1">
      <c r="A60" s="25"/>
      <c r="B60" s="34"/>
      <c r="C60" s="4" t="s">
        <v>9</v>
      </c>
      <c r="D60" s="11">
        <f t="shared" si="5"/>
        <v>88524.7</v>
      </c>
      <c r="E60" s="11">
        <f t="shared" si="5"/>
        <v>2034.8</v>
      </c>
      <c r="F60" s="9">
        <v>0</v>
      </c>
      <c r="G60" s="11">
        <f>G64+G68+G72+G76</f>
        <v>2034.8</v>
      </c>
      <c r="H60" s="10">
        <v>0</v>
      </c>
    </row>
    <row r="61" spans="1:8" ht="21" customHeight="1">
      <c r="A61" s="25"/>
      <c r="B61" s="34"/>
      <c r="C61" s="15" t="s">
        <v>10</v>
      </c>
      <c r="D61" s="16">
        <f t="shared" si="5"/>
        <v>514170</v>
      </c>
      <c r="E61" s="16">
        <f t="shared" si="5"/>
        <v>32774.4</v>
      </c>
      <c r="F61" s="17">
        <f t="shared" si="2"/>
        <v>6.374234202695607</v>
      </c>
      <c r="G61" s="16">
        <f>G65+G69+G73+G77</f>
        <v>32774.4</v>
      </c>
      <c r="H61" s="18">
        <v>0</v>
      </c>
    </row>
    <row r="62" spans="1:8" ht="18" customHeight="1">
      <c r="A62" s="22">
        <v>11</v>
      </c>
      <c r="B62" s="21" t="s">
        <v>30</v>
      </c>
      <c r="C62" s="4" t="s">
        <v>7</v>
      </c>
      <c r="D62" s="11">
        <v>5668.2</v>
      </c>
      <c r="E62" s="11">
        <v>0</v>
      </c>
      <c r="F62" s="9">
        <v>0</v>
      </c>
      <c r="G62" s="11">
        <f>E62</f>
        <v>0</v>
      </c>
      <c r="H62" s="10">
        <v>0</v>
      </c>
    </row>
    <row r="63" spans="1:8" ht="18" customHeight="1">
      <c r="A63" s="22"/>
      <c r="B63" s="21"/>
      <c r="C63" s="4" t="s">
        <v>8</v>
      </c>
      <c r="D63" s="11">
        <v>9720.3</v>
      </c>
      <c r="E63" s="11">
        <v>0</v>
      </c>
      <c r="F63" s="9">
        <f t="shared" si="2"/>
        <v>0</v>
      </c>
      <c r="G63" s="11">
        <f>E63</f>
        <v>0</v>
      </c>
      <c r="H63" s="10">
        <v>0</v>
      </c>
    </row>
    <row r="64" spans="1:8" ht="18" customHeight="1">
      <c r="A64" s="22"/>
      <c r="B64" s="21"/>
      <c r="C64" s="4" t="s">
        <v>9</v>
      </c>
      <c r="D64" s="11">
        <v>0</v>
      </c>
      <c r="E64" s="11">
        <v>0</v>
      </c>
      <c r="F64" s="9">
        <v>0</v>
      </c>
      <c r="G64" s="11">
        <f>E64</f>
        <v>0</v>
      </c>
      <c r="H64" s="10">
        <v>0</v>
      </c>
    </row>
    <row r="65" spans="1:8" ht="21.75" customHeight="1">
      <c r="A65" s="22"/>
      <c r="B65" s="21"/>
      <c r="C65" s="15" t="s">
        <v>10</v>
      </c>
      <c r="D65" s="16">
        <f>D62+D63+D64</f>
        <v>15388.5</v>
      </c>
      <c r="E65" s="16">
        <f>E62+E63+E64</f>
        <v>0</v>
      </c>
      <c r="F65" s="17">
        <f t="shared" si="2"/>
        <v>0</v>
      </c>
      <c r="G65" s="16">
        <f>G62+G63+G64</f>
        <v>0</v>
      </c>
      <c r="H65" s="18">
        <v>0</v>
      </c>
    </row>
    <row r="66" spans="1:8" ht="19.5" customHeight="1">
      <c r="A66" s="22">
        <v>12</v>
      </c>
      <c r="B66" s="21" t="s">
        <v>31</v>
      </c>
      <c r="C66" s="4" t="s">
        <v>7</v>
      </c>
      <c r="D66" s="11">
        <v>0</v>
      </c>
      <c r="E66" s="11">
        <v>0</v>
      </c>
      <c r="F66" s="9">
        <v>0</v>
      </c>
      <c r="G66" s="11">
        <f>E66</f>
        <v>0</v>
      </c>
      <c r="H66" s="10">
        <v>0</v>
      </c>
    </row>
    <row r="67" spans="1:8" ht="19.5" customHeight="1">
      <c r="A67" s="22"/>
      <c r="B67" s="21"/>
      <c r="C67" s="4" t="s">
        <v>8</v>
      </c>
      <c r="D67" s="11">
        <v>112954.5</v>
      </c>
      <c r="E67" s="11">
        <v>150</v>
      </c>
      <c r="F67" s="9">
        <f t="shared" si="2"/>
        <v>0.1327968341234745</v>
      </c>
      <c r="G67" s="11">
        <f>E67</f>
        <v>150</v>
      </c>
      <c r="H67" s="10">
        <f t="shared" si="1"/>
        <v>100</v>
      </c>
    </row>
    <row r="68" spans="1:8" ht="19.5" customHeight="1">
      <c r="A68" s="22"/>
      <c r="B68" s="21"/>
      <c r="C68" s="4" t="s">
        <v>9</v>
      </c>
      <c r="D68" s="11">
        <v>52376</v>
      </c>
      <c r="E68" s="11">
        <v>1153</v>
      </c>
      <c r="F68" s="9">
        <f t="shared" si="2"/>
        <v>2.2013899495952347</v>
      </c>
      <c r="G68" s="11">
        <f>E68</f>
        <v>1153</v>
      </c>
      <c r="H68" s="10">
        <f t="shared" si="1"/>
        <v>100</v>
      </c>
    </row>
    <row r="69" spans="1:8" ht="19.5" customHeight="1">
      <c r="A69" s="22"/>
      <c r="B69" s="21"/>
      <c r="C69" s="15" t="s">
        <v>10</v>
      </c>
      <c r="D69" s="16">
        <f>D66+D67+D68</f>
        <v>165330.5</v>
      </c>
      <c r="E69" s="16">
        <f>E66+E67+E68</f>
        <v>1303</v>
      </c>
      <c r="F69" s="17">
        <f t="shared" si="2"/>
        <v>0.7881183447700212</v>
      </c>
      <c r="G69" s="16">
        <f>G66+G67+G68</f>
        <v>1303</v>
      </c>
      <c r="H69" s="18">
        <f t="shared" si="1"/>
        <v>100</v>
      </c>
    </row>
    <row r="70" spans="1:8" ht="19.5" customHeight="1">
      <c r="A70" s="22">
        <v>13</v>
      </c>
      <c r="B70" s="21" t="s">
        <v>46</v>
      </c>
      <c r="C70" s="4" t="s">
        <v>7</v>
      </c>
      <c r="D70" s="11">
        <v>4987</v>
      </c>
      <c r="E70" s="11">
        <v>0</v>
      </c>
      <c r="F70" s="9">
        <v>0</v>
      </c>
      <c r="G70" s="11">
        <v>0</v>
      </c>
      <c r="H70" s="10">
        <v>0</v>
      </c>
    </row>
    <row r="71" spans="1:8" ht="19.5" customHeight="1">
      <c r="A71" s="22"/>
      <c r="B71" s="21"/>
      <c r="C71" s="4" t="s">
        <v>8</v>
      </c>
      <c r="D71" s="11">
        <v>292315.3</v>
      </c>
      <c r="E71" s="11">
        <v>30589.6</v>
      </c>
      <c r="F71" s="9">
        <f>E71/D71*100</f>
        <v>10.464590803149887</v>
      </c>
      <c r="G71" s="11">
        <f>E71</f>
        <v>30589.6</v>
      </c>
      <c r="H71" s="10">
        <f>G71/E71*100</f>
        <v>100</v>
      </c>
    </row>
    <row r="72" spans="1:8" ht="19.5" customHeight="1">
      <c r="A72" s="22"/>
      <c r="B72" s="21"/>
      <c r="C72" s="4" t="s">
        <v>9</v>
      </c>
      <c r="D72" s="11">
        <v>28997.4</v>
      </c>
      <c r="E72" s="11">
        <v>0</v>
      </c>
      <c r="F72" s="9">
        <f>E72/D72*100</f>
        <v>0</v>
      </c>
      <c r="G72" s="11">
        <f>E72</f>
        <v>0</v>
      </c>
      <c r="H72" s="10">
        <v>0</v>
      </c>
    </row>
    <row r="73" spans="1:8" ht="19.5" customHeight="1">
      <c r="A73" s="22"/>
      <c r="B73" s="21"/>
      <c r="C73" s="15" t="s">
        <v>10</v>
      </c>
      <c r="D73" s="16">
        <f>D70+D71+D72</f>
        <v>326299.7</v>
      </c>
      <c r="E73" s="16">
        <f>E70+E71+E72</f>
        <v>30589.6</v>
      </c>
      <c r="F73" s="17">
        <f>E73/D73*100</f>
        <v>9.37469449098482</v>
      </c>
      <c r="G73" s="16">
        <f>G70+G71+G72</f>
        <v>30589.6</v>
      </c>
      <c r="H73" s="18">
        <f>G73/E73*100</f>
        <v>100</v>
      </c>
    </row>
    <row r="74" spans="1:8" ht="19.5" customHeight="1">
      <c r="A74" s="22">
        <v>14</v>
      </c>
      <c r="B74" s="27" t="s">
        <v>32</v>
      </c>
      <c r="C74" s="4" t="s">
        <v>7</v>
      </c>
      <c r="D74" s="11">
        <v>0</v>
      </c>
      <c r="E74" s="11">
        <v>0</v>
      </c>
      <c r="F74" s="9">
        <v>0</v>
      </c>
      <c r="G74" s="11">
        <f>E74</f>
        <v>0</v>
      </c>
      <c r="H74" s="10">
        <v>0</v>
      </c>
    </row>
    <row r="75" spans="1:8" ht="19.5" customHeight="1">
      <c r="A75" s="22"/>
      <c r="B75" s="27"/>
      <c r="C75" s="4" t="s">
        <v>8</v>
      </c>
      <c r="D75" s="11">
        <v>0</v>
      </c>
      <c r="E75" s="11">
        <v>0</v>
      </c>
      <c r="F75" s="9">
        <v>0</v>
      </c>
      <c r="G75" s="11">
        <f>E75</f>
        <v>0</v>
      </c>
      <c r="H75" s="10">
        <v>0</v>
      </c>
    </row>
    <row r="76" spans="1:8" ht="19.5" customHeight="1">
      <c r="A76" s="22"/>
      <c r="B76" s="27"/>
      <c r="C76" s="4" t="s">
        <v>9</v>
      </c>
      <c r="D76" s="11">
        <v>7151.3</v>
      </c>
      <c r="E76" s="11">
        <v>881.8</v>
      </c>
      <c r="F76" s="9">
        <f>E76/D76*100</f>
        <v>12.330625201012403</v>
      </c>
      <c r="G76" s="11">
        <f>E76</f>
        <v>881.8</v>
      </c>
      <c r="H76" s="10">
        <f>G76/E76*100</f>
        <v>100</v>
      </c>
    </row>
    <row r="77" spans="1:8" ht="15.75">
      <c r="A77" s="22"/>
      <c r="B77" s="27"/>
      <c r="C77" s="15" t="s">
        <v>10</v>
      </c>
      <c r="D77" s="16">
        <f>D74+D75+D76</f>
        <v>7151.3</v>
      </c>
      <c r="E77" s="16">
        <f>E74+E75+E76</f>
        <v>881.8</v>
      </c>
      <c r="F77" s="17">
        <f>E77/D77*100</f>
        <v>12.330625201012403</v>
      </c>
      <c r="G77" s="16">
        <f>G74+G75+G76</f>
        <v>881.8</v>
      </c>
      <c r="H77" s="18">
        <f>G77/E77*100</f>
        <v>100</v>
      </c>
    </row>
    <row r="78" spans="1:8" ht="22.5" customHeight="1">
      <c r="A78" s="25" t="s">
        <v>4</v>
      </c>
      <c r="B78" s="25"/>
      <c r="C78" s="4" t="s">
        <v>7</v>
      </c>
      <c r="D78" s="11">
        <f aca="true" t="shared" si="6" ref="D78:E81">D82</f>
        <v>217.2</v>
      </c>
      <c r="E78" s="11">
        <f t="shared" si="6"/>
        <v>0</v>
      </c>
      <c r="F78" s="9">
        <f aca="true" t="shared" si="7" ref="F78:F83">E78/D78*100</f>
        <v>0</v>
      </c>
      <c r="G78" s="11">
        <f>E78</f>
        <v>0</v>
      </c>
      <c r="H78" s="10">
        <v>0</v>
      </c>
    </row>
    <row r="79" spans="1:8" ht="22.5" customHeight="1">
      <c r="A79" s="25"/>
      <c r="B79" s="25"/>
      <c r="C79" s="4" t="s">
        <v>8</v>
      </c>
      <c r="D79" s="11">
        <f t="shared" si="6"/>
        <v>127570.7</v>
      </c>
      <c r="E79" s="11">
        <f t="shared" si="6"/>
        <v>0</v>
      </c>
      <c r="F79" s="9">
        <v>0</v>
      </c>
      <c r="G79" s="11">
        <f>E79</f>
        <v>0</v>
      </c>
      <c r="H79" s="10">
        <v>0</v>
      </c>
    </row>
    <row r="80" spans="1:8" ht="22.5" customHeight="1">
      <c r="A80" s="25"/>
      <c r="B80" s="25"/>
      <c r="C80" s="4" t="s">
        <v>9</v>
      </c>
      <c r="D80" s="11">
        <f t="shared" si="6"/>
        <v>57451.8</v>
      </c>
      <c r="E80" s="11">
        <f t="shared" si="6"/>
        <v>13550.2</v>
      </c>
      <c r="F80" s="9">
        <v>0</v>
      </c>
      <c r="G80" s="11">
        <f>G84</f>
        <v>13550.2</v>
      </c>
      <c r="H80" s="10">
        <v>0</v>
      </c>
    </row>
    <row r="81" spans="1:8" ht="22.5" customHeight="1">
      <c r="A81" s="25"/>
      <c r="B81" s="25"/>
      <c r="C81" s="15" t="s">
        <v>10</v>
      </c>
      <c r="D81" s="16">
        <f t="shared" si="6"/>
        <v>185239.7</v>
      </c>
      <c r="E81" s="16">
        <f t="shared" si="6"/>
        <v>13550.2</v>
      </c>
      <c r="F81" s="17">
        <f t="shared" si="7"/>
        <v>7.314954623657888</v>
      </c>
      <c r="G81" s="16">
        <f>G85</f>
        <v>13550.2</v>
      </c>
      <c r="H81" s="18">
        <v>0</v>
      </c>
    </row>
    <row r="82" spans="1:8" ht="19.5" customHeight="1">
      <c r="A82" s="22">
        <v>15</v>
      </c>
      <c r="B82" s="21" t="s">
        <v>33</v>
      </c>
      <c r="C82" s="4" t="s">
        <v>7</v>
      </c>
      <c r="D82" s="11">
        <v>217.2</v>
      </c>
      <c r="E82" s="11">
        <v>0</v>
      </c>
      <c r="F82" s="9">
        <f t="shared" si="7"/>
        <v>0</v>
      </c>
      <c r="G82" s="11">
        <f>E82</f>
        <v>0</v>
      </c>
      <c r="H82" s="10">
        <v>0</v>
      </c>
    </row>
    <row r="83" spans="1:8" ht="19.5" customHeight="1">
      <c r="A83" s="22"/>
      <c r="B83" s="21"/>
      <c r="C83" s="4" t="s">
        <v>8</v>
      </c>
      <c r="D83" s="11">
        <v>127570.7</v>
      </c>
      <c r="E83" s="11">
        <v>0</v>
      </c>
      <c r="F83" s="9">
        <f t="shared" si="7"/>
        <v>0</v>
      </c>
      <c r="G83" s="11">
        <f>E83</f>
        <v>0</v>
      </c>
      <c r="H83" s="10">
        <v>0</v>
      </c>
    </row>
    <row r="84" spans="1:8" ht="19.5" customHeight="1">
      <c r="A84" s="22"/>
      <c r="B84" s="21"/>
      <c r="C84" s="4" t="s">
        <v>9</v>
      </c>
      <c r="D84" s="11">
        <v>57451.8</v>
      </c>
      <c r="E84" s="11">
        <v>13550.2</v>
      </c>
      <c r="F84" s="9">
        <f>E84/D84*100</f>
        <v>23.585335881556365</v>
      </c>
      <c r="G84" s="11">
        <f>E84</f>
        <v>13550.2</v>
      </c>
      <c r="H84" s="10">
        <f>G84/E84*100</f>
        <v>100</v>
      </c>
    </row>
    <row r="85" spans="1:8" ht="19.5" customHeight="1">
      <c r="A85" s="22"/>
      <c r="B85" s="21"/>
      <c r="C85" s="15" t="s">
        <v>10</v>
      </c>
      <c r="D85" s="16">
        <f>D82+D83+D84</f>
        <v>185239.7</v>
      </c>
      <c r="E85" s="16">
        <f>E82+E83+E84</f>
        <v>13550.2</v>
      </c>
      <c r="F85" s="17">
        <f>E85/D85*100</f>
        <v>7.314954623657888</v>
      </c>
      <c r="G85" s="16">
        <f>G82+G83+G84</f>
        <v>13550.2</v>
      </c>
      <c r="H85" s="18">
        <f>G85/E85*100</f>
        <v>100</v>
      </c>
    </row>
    <row r="86" spans="1:8" ht="21.75" customHeight="1">
      <c r="A86" s="25" t="s">
        <v>12</v>
      </c>
      <c r="B86" s="26"/>
      <c r="C86" s="4" t="s">
        <v>7</v>
      </c>
      <c r="D86" s="11">
        <f aca="true" t="shared" si="8" ref="D86:E88">D90+D103</f>
        <v>0</v>
      </c>
      <c r="E86" s="11">
        <f t="shared" si="8"/>
        <v>0</v>
      </c>
      <c r="F86" s="9">
        <v>0</v>
      </c>
      <c r="G86" s="11">
        <f>G90+G103</f>
        <v>0</v>
      </c>
      <c r="H86" s="10">
        <v>0</v>
      </c>
    </row>
    <row r="87" spans="1:8" ht="21.75" customHeight="1">
      <c r="A87" s="26"/>
      <c r="B87" s="26"/>
      <c r="C87" s="4" t="s">
        <v>8</v>
      </c>
      <c r="D87" s="11">
        <f t="shared" si="8"/>
        <v>200265.59999999998</v>
      </c>
      <c r="E87" s="11">
        <f t="shared" si="8"/>
        <v>38515.5</v>
      </c>
      <c r="F87" s="9">
        <f>E87/D87*100</f>
        <v>19.232209625617184</v>
      </c>
      <c r="G87" s="11">
        <f>G91+G104</f>
        <v>38515.5</v>
      </c>
      <c r="H87" s="10">
        <v>0</v>
      </c>
    </row>
    <row r="88" spans="1:8" ht="21.75" customHeight="1">
      <c r="A88" s="26"/>
      <c r="B88" s="26"/>
      <c r="C88" s="4" t="s">
        <v>9</v>
      </c>
      <c r="D88" s="11">
        <f t="shared" si="8"/>
        <v>249362.5</v>
      </c>
      <c r="E88" s="11">
        <f t="shared" si="8"/>
        <v>35493.6</v>
      </c>
      <c r="F88" s="9">
        <f>E88/D88*100</f>
        <v>14.233736026868515</v>
      </c>
      <c r="G88" s="11">
        <f>G92+G105</f>
        <v>35493.6</v>
      </c>
      <c r="H88" s="10">
        <v>0</v>
      </c>
    </row>
    <row r="89" spans="1:8" ht="18" customHeight="1">
      <c r="A89" s="26"/>
      <c r="B89" s="26"/>
      <c r="C89" s="15" t="s">
        <v>10</v>
      </c>
      <c r="D89" s="16">
        <f>D106+D93</f>
        <v>449628.10000000003</v>
      </c>
      <c r="E89" s="16">
        <f>E106+E93</f>
        <v>74009.1</v>
      </c>
      <c r="F89" s="17">
        <v>0</v>
      </c>
      <c r="G89" s="16">
        <f>G106+G93</f>
        <v>74009.1</v>
      </c>
      <c r="H89" s="18">
        <v>0</v>
      </c>
    </row>
    <row r="90" spans="1:8" ht="21.75" customHeight="1">
      <c r="A90" s="29">
        <v>16</v>
      </c>
      <c r="B90" s="21" t="s">
        <v>34</v>
      </c>
      <c r="C90" s="4" t="s">
        <v>7</v>
      </c>
      <c r="D90" s="11">
        <v>0</v>
      </c>
      <c r="E90" s="11">
        <v>0</v>
      </c>
      <c r="F90" s="9">
        <v>0</v>
      </c>
      <c r="G90" s="11">
        <v>0</v>
      </c>
      <c r="H90" s="10">
        <v>0</v>
      </c>
    </row>
    <row r="91" spans="1:8" ht="21.75" customHeight="1">
      <c r="A91" s="30"/>
      <c r="B91" s="21"/>
      <c r="C91" s="4" t="s">
        <v>8</v>
      </c>
      <c r="D91" s="11">
        <v>7686.3</v>
      </c>
      <c r="E91" s="11">
        <v>0</v>
      </c>
      <c r="F91" s="9">
        <f>E91/D91*100</f>
        <v>0</v>
      </c>
      <c r="G91" s="11">
        <f>E91</f>
        <v>0</v>
      </c>
      <c r="H91" s="10">
        <v>0</v>
      </c>
    </row>
    <row r="92" spans="1:8" ht="21.75" customHeight="1">
      <c r="A92" s="30"/>
      <c r="B92" s="21"/>
      <c r="C92" s="4" t="s">
        <v>9</v>
      </c>
      <c r="D92" s="11">
        <v>677.4</v>
      </c>
      <c r="E92" s="11">
        <v>0</v>
      </c>
      <c r="F92" s="9">
        <f>E92/D92*100</f>
        <v>0</v>
      </c>
      <c r="G92" s="11">
        <f>E92</f>
        <v>0</v>
      </c>
      <c r="H92" s="10">
        <v>0</v>
      </c>
    </row>
    <row r="93" spans="1:8" ht="21.75" customHeight="1">
      <c r="A93" s="31"/>
      <c r="B93" s="21"/>
      <c r="C93" s="15" t="s">
        <v>10</v>
      </c>
      <c r="D93" s="16">
        <f>D98+D102</f>
        <v>8363.7</v>
      </c>
      <c r="E93" s="16">
        <f>E98+E102</f>
        <v>0</v>
      </c>
      <c r="F93" s="17">
        <v>0</v>
      </c>
      <c r="G93" s="16">
        <f>G98+G102</f>
        <v>0</v>
      </c>
      <c r="H93" s="18">
        <v>0</v>
      </c>
    </row>
    <row r="94" spans="1:8" ht="18" customHeight="1">
      <c r="A94" s="32" t="s">
        <v>14</v>
      </c>
      <c r="B94" s="33"/>
      <c r="C94" s="37"/>
      <c r="D94" s="37"/>
      <c r="E94" s="37"/>
      <c r="F94" s="37"/>
      <c r="G94" s="37"/>
      <c r="H94" s="37"/>
    </row>
    <row r="95" spans="1:8" ht="21.75" customHeight="1">
      <c r="A95" s="28" t="s">
        <v>44</v>
      </c>
      <c r="B95" s="21" t="s">
        <v>15</v>
      </c>
      <c r="C95" s="4" t="s">
        <v>7</v>
      </c>
      <c r="D95" s="11">
        <v>0</v>
      </c>
      <c r="E95" s="11">
        <v>0</v>
      </c>
      <c r="F95" s="9">
        <v>0</v>
      </c>
      <c r="G95" s="11">
        <v>0</v>
      </c>
      <c r="H95" s="10">
        <v>0</v>
      </c>
    </row>
    <row r="96" spans="1:8" ht="21.75" customHeight="1">
      <c r="A96" s="28"/>
      <c r="B96" s="21"/>
      <c r="C96" s="4" t="s">
        <v>8</v>
      </c>
      <c r="D96" s="11">
        <v>4269.8</v>
      </c>
      <c r="E96" s="11">
        <v>0</v>
      </c>
      <c r="F96" s="9">
        <f>E96/D96*100</f>
        <v>0</v>
      </c>
      <c r="G96" s="11">
        <f>E96</f>
        <v>0</v>
      </c>
      <c r="H96" s="10">
        <v>0</v>
      </c>
    </row>
    <row r="97" spans="1:8" ht="21.75" customHeight="1">
      <c r="A97" s="28"/>
      <c r="B97" s="21"/>
      <c r="C97" s="4" t="s">
        <v>9</v>
      </c>
      <c r="D97" s="11">
        <v>224.7</v>
      </c>
      <c r="E97" s="11">
        <v>0</v>
      </c>
      <c r="F97" s="9">
        <f>E97/D97*100</f>
        <v>0</v>
      </c>
      <c r="G97" s="11">
        <f>E97</f>
        <v>0</v>
      </c>
      <c r="H97" s="10">
        <v>0</v>
      </c>
    </row>
    <row r="98" spans="1:8" ht="21.75" customHeight="1">
      <c r="A98" s="28"/>
      <c r="B98" s="21"/>
      <c r="C98" s="15" t="s">
        <v>10</v>
      </c>
      <c r="D98" s="16">
        <f>SUM(D95:D97)</f>
        <v>4494.5</v>
      </c>
      <c r="E98" s="16">
        <f>SUM(E95:E97)</f>
        <v>0</v>
      </c>
      <c r="F98" s="17">
        <f>E98/D98*100</f>
        <v>0</v>
      </c>
      <c r="G98" s="16">
        <f>G95+G96+G97</f>
        <v>0</v>
      </c>
      <c r="H98" s="18">
        <v>0</v>
      </c>
    </row>
    <row r="99" spans="1:8" ht="21.75" customHeight="1">
      <c r="A99" s="28" t="s">
        <v>45</v>
      </c>
      <c r="B99" s="21" t="s">
        <v>16</v>
      </c>
      <c r="C99" s="4" t="s">
        <v>7</v>
      </c>
      <c r="D99" s="11">
        <v>0</v>
      </c>
      <c r="E99" s="11">
        <v>0</v>
      </c>
      <c r="F99" s="9">
        <v>0</v>
      </c>
      <c r="G99" s="11">
        <f>E99</f>
        <v>0</v>
      </c>
      <c r="H99" s="10">
        <v>0</v>
      </c>
    </row>
    <row r="100" spans="1:8" ht="21.75" customHeight="1">
      <c r="A100" s="28"/>
      <c r="B100" s="21"/>
      <c r="C100" s="4" t="s">
        <v>8</v>
      </c>
      <c r="D100" s="11">
        <v>3416.5</v>
      </c>
      <c r="E100" s="11">
        <v>0</v>
      </c>
      <c r="F100" s="9">
        <f>E100/D100*100</f>
        <v>0</v>
      </c>
      <c r="G100" s="11">
        <f>E100</f>
        <v>0</v>
      </c>
      <c r="H100" s="10">
        <v>0</v>
      </c>
    </row>
    <row r="101" spans="1:8" ht="21.75" customHeight="1">
      <c r="A101" s="28"/>
      <c r="B101" s="21"/>
      <c r="C101" s="4" t="s">
        <v>9</v>
      </c>
      <c r="D101" s="11">
        <v>452.7</v>
      </c>
      <c r="E101" s="11">
        <v>0</v>
      </c>
      <c r="F101" s="9">
        <v>0</v>
      </c>
      <c r="G101" s="11">
        <f>E101</f>
        <v>0</v>
      </c>
      <c r="H101" s="10">
        <v>0</v>
      </c>
    </row>
    <row r="102" spans="1:8" ht="22.5" customHeight="1">
      <c r="A102" s="28"/>
      <c r="B102" s="21"/>
      <c r="C102" s="15" t="s">
        <v>10</v>
      </c>
      <c r="D102" s="16">
        <f>D99+D100+D101</f>
        <v>3869.2</v>
      </c>
      <c r="E102" s="16">
        <f>E99+E100+E101</f>
        <v>0</v>
      </c>
      <c r="F102" s="17">
        <f>E102/D102*100</f>
        <v>0</v>
      </c>
      <c r="G102" s="16">
        <f>G99+G100+G101</f>
        <v>0</v>
      </c>
      <c r="H102" s="18">
        <v>0</v>
      </c>
    </row>
    <row r="103" spans="1:8" ht="20.25" customHeight="1">
      <c r="A103" s="22">
        <v>17</v>
      </c>
      <c r="B103" s="21" t="s">
        <v>35</v>
      </c>
      <c r="C103" s="4" t="s">
        <v>7</v>
      </c>
      <c r="D103" s="11">
        <v>0</v>
      </c>
      <c r="E103" s="11">
        <v>0</v>
      </c>
      <c r="F103" s="9">
        <v>0</v>
      </c>
      <c r="G103" s="11">
        <f>E103</f>
        <v>0</v>
      </c>
      <c r="H103" s="10">
        <v>0</v>
      </c>
    </row>
    <row r="104" spans="1:8" ht="20.25" customHeight="1">
      <c r="A104" s="22"/>
      <c r="B104" s="21"/>
      <c r="C104" s="4" t="s">
        <v>8</v>
      </c>
      <c r="D104" s="11">
        <v>192579.3</v>
      </c>
      <c r="E104" s="11">
        <v>38515.5</v>
      </c>
      <c r="F104" s="9">
        <f aca="true" t="shared" si="9" ref="F104:F114">E104/D104*100</f>
        <v>19.9998130640209</v>
      </c>
      <c r="G104" s="11">
        <f>E104</f>
        <v>38515.5</v>
      </c>
      <c r="H104" s="10">
        <f aca="true" t="shared" si="10" ref="H104:H114">G104/E104*100</f>
        <v>100</v>
      </c>
    </row>
    <row r="105" spans="1:8" ht="20.25" customHeight="1">
      <c r="A105" s="22"/>
      <c r="B105" s="21"/>
      <c r="C105" s="4" t="s">
        <v>9</v>
      </c>
      <c r="D105" s="11">
        <v>248685.1</v>
      </c>
      <c r="E105" s="11">
        <v>35493.6</v>
      </c>
      <c r="F105" s="9">
        <f t="shared" si="9"/>
        <v>14.272507681401098</v>
      </c>
      <c r="G105" s="11">
        <f>E105</f>
        <v>35493.6</v>
      </c>
      <c r="H105" s="10">
        <f t="shared" si="10"/>
        <v>100</v>
      </c>
    </row>
    <row r="106" spans="1:8" ht="20.25" customHeight="1">
      <c r="A106" s="22"/>
      <c r="B106" s="21"/>
      <c r="C106" s="15" t="s">
        <v>10</v>
      </c>
      <c r="D106" s="16">
        <f>D103+D104+D105</f>
        <v>441264.4</v>
      </c>
      <c r="E106" s="16">
        <f>E103+E104+E105</f>
        <v>74009.1</v>
      </c>
      <c r="F106" s="17">
        <f t="shared" si="9"/>
        <v>16.77205321797997</v>
      </c>
      <c r="G106" s="16">
        <f>G103+G104+G105</f>
        <v>74009.1</v>
      </c>
      <c r="H106" s="18">
        <f t="shared" si="10"/>
        <v>100</v>
      </c>
    </row>
    <row r="107" spans="1:8" ht="20.25" customHeight="1">
      <c r="A107" s="22"/>
      <c r="B107" s="25" t="s">
        <v>6</v>
      </c>
      <c r="C107" s="4" t="s">
        <v>7</v>
      </c>
      <c r="D107" s="11">
        <f aca="true" t="shared" si="11" ref="D107:E110">D111+D115+D119+D123+D127+D131</f>
        <v>4.9</v>
      </c>
      <c r="E107" s="11">
        <f>E111+E115+E119+E123+E127+E131</f>
        <v>0</v>
      </c>
      <c r="F107" s="9">
        <f t="shared" si="9"/>
        <v>0</v>
      </c>
      <c r="G107" s="11">
        <f>G111+G115+G119+G123+G127+G131</f>
        <v>0</v>
      </c>
      <c r="H107" s="10">
        <v>0</v>
      </c>
    </row>
    <row r="108" spans="1:8" ht="20.25" customHeight="1">
      <c r="A108" s="22"/>
      <c r="B108" s="25"/>
      <c r="C108" s="4" t="s">
        <v>8</v>
      </c>
      <c r="D108" s="11">
        <f t="shared" si="11"/>
        <v>39452</v>
      </c>
      <c r="E108" s="11">
        <f t="shared" si="11"/>
        <v>1225.1</v>
      </c>
      <c r="F108" s="9">
        <f t="shared" si="9"/>
        <v>3.105292507350704</v>
      </c>
      <c r="G108" s="11">
        <f>G112+G116+G120+G124+G128+G132</f>
        <v>1225.1</v>
      </c>
      <c r="H108" s="10">
        <f t="shared" si="10"/>
        <v>100</v>
      </c>
    </row>
    <row r="109" spans="1:8" ht="20.25" customHeight="1">
      <c r="A109" s="22"/>
      <c r="B109" s="25"/>
      <c r="C109" s="4" t="s">
        <v>9</v>
      </c>
      <c r="D109" s="11">
        <f t="shared" si="11"/>
        <v>528391.1</v>
      </c>
      <c r="E109" s="11">
        <f t="shared" si="11"/>
        <v>129274.90000000001</v>
      </c>
      <c r="F109" s="9">
        <v>0</v>
      </c>
      <c r="G109" s="11">
        <f>G113+G117+G121+G125+G129+G133</f>
        <v>129274.90000000001</v>
      </c>
      <c r="H109" s="10">
        <v>0</v>
      </c>
    </row>
    <row r="110" spans="1:8" ht="20.25" customHeight="1">
      <c r="A110" s="22"/>
      <c r="B110" s="25"/>
      <c r="C110" s="15" t="s">
        <v>10</v>
      </c>
      <c r="D110" s="16">
        <f t="shared" si="11"/>
        <v>567848.0000000001</v>
      </c>
      <c r="E110" s="16">
        <f t="shared" si="11"/>
        <v>130500</v>
      </c>
      <c r="F110" s="17">
        <f t="shared" si="9"/>
        <v>22.981502092109153</v>
      </c>
      <c r="G110" s="16">
        <f>G114+G118+G122+G126+G130+G134</f>
        <v>130500</v>
      </c>
      <c r="H110" s="18">
        <f t="shared" si="10"/>
        <v>100</v>
      </c>
    </row>
    <row r="111" spans="1:8" ht="20.25" customHeight="1">
      <c r="A111" s="22">
        <v>18</v>
      </c>
      <c r="B111" s="21" t="s">
        <v>36</v>
      </c>
      <c r="C111" s="4" t="s">
        <v>7</v>
      </c>
      <c r="D111" s="11">
        <v>4.9</v>
      </c>
      <c r="E111" s="11">
        <v>0</v>
      </c>
      <c r="F111" s="9">
        <f t="shared" si="9"/>
        <v>0</v>
      </c>
      <c r="G111" s="11">
        <f>E111</f>
        <v>0</v>
      </c>
      <c r="H111" s="10">
        <v>0</v>
      </c>
    </row>
    <row r="112" spans="1:8" ht="20.25" customHeight="1">
      <c r="A112" s="22"/>
      <c r="B112" s="21"/>
      <c r="C112" s="4" t="s">
        <v>8</v>
      </c>
      <c r="D112" s="11">
        <v>2446.6</v>
      </c>
      <c r="E112" s="11">
        <v>367.1</v>
      </c>
      <c r="F112" s="9">
        <f t="shared" si="9"/>
        <v>15.004496035314316</v>
      </c>
      <c r="G112" s="11">
        <f>E112</f>
        <v>367.1</v>
      </c>
      <c r="H112" s="10">
        <f t="shared" si="10"/>
        <v>100</v>
      </c>
    </row>
    <row r="113" spans="1:8" ht="20.25" customHeight="1">
      <c r="A113" s="22"/>
      <c r="B113" s="21"/>
      <c r="C113" s="4" t="s">
        <v>9</v>
      </c>
      <c r="D113" s="11">
        <v>0</v>
      </c>
      <c r="E113" s="11">
        <v>0</v>
      </c>
      <c r="F113" s="9">
        <v>0</v>
      </c>
      <c r="G113" s="11">
        <f>E113</f>
        <v>0</v>
      </c>
      <c r="H113" s="10">
        <v>0</v>
      </c>
    </row>
    <row r="114" spans="1:8" ht="20.25" customHeight="1">
      <c r="A114" s="22"/>
      <c r="B114" s="21"/>
      <c r="C114" s="15" t="s">
        <v>10</v>
      </c>
      <c r="D114" s="16">
        <f>D111+D112+D113</f>
        <v>2451.5</v>
      </c>
      <c r="E114" s="16">
        <f>E111+E112+E113</f>
        <v>367.1</v>
      </c>
      <c r="F114" s="17">
        <f t="shared" si="9"/>
        <v>14.974505404854172</v>
      </c>
      <c r="G114" s="16">
        <f>G111+G112+G113</f>
        <v>367.1</v>
      </c>
      <c r="H114" s="18">
        <f t="shared" si="10"/>
        <v>100</v>
      </c>
    </row>
    <row r="115" spans="1:8" ht="20.25" customHeight="1">
      <c r="A115" s="29">
        <v>19</v>
      </c>
      <c r="B115" s="23" t="s">
        <v>38</v>
      </c>
      <c r="C115" s="4" t="s">
        <v>7</v>
      </c>
      <c r="D115" s="11">
        <v>0</v>
      </c>
      <c r="E115" s="11">
        <v>0</v>
      </c>
      <c r="F115" s="9">
        <v>0</v>
      </c>
      <c r="G115" s="11">
        <f>E115</f>
        <v>0</v>
      </c>
      <c r="H115" s="10">
        <v>0</v>
      </c>
    </row>
    <row r="116" spans="1:8" ht="20.25" customHeight="1">
      <c r="A116" s="30"/>
      <c r="B116" s="24"/>
      <c r="C116" s="4" t="s">
        <v>8</v>
      </c>
      <c r="D116" s="11">
        <v>16797.3</v>
      </c>
      <c r="E116" s="11">
        <v>0</v>
      </c>
      <c r="F116" s="9">
        <v>0</v>
      </c>
      <c r="G116" s="11">
        <f>E116</f>
        <v>0</v>
      </c>
      <c r="H116" s="10">
        <v>0</v>
      </c>
    </row>
    <row r="117" spans="1:8" ht="20.25" customHeight="1">
      <c r="A117" s="30"/>
      <c r="B117" s="24"/>
      <c r="C117" s="4" t="s">
        <v>9</v>
      </c>
      <c r="D117" s="11">
        <v>17664.5</v>
      </c>
      <c r="E117" s="11">
        <v>2522.3</v>
      </c>
      <c r="F117" s="9">
        <f>E117/D117*100</f>
        <v>14.278920999745253</v>
      </c>
      <c r="G117" s="11">
        <f>E117</f>
        <v>2522.3</v>
      </c>
      <c r="H117" s="10">
        <f>G117/E117*100</f>
        <v>100</v>
      </c>
    </row>
    <row r="118" spans="1:8" ht="20.25" customHeight="1">
      <c r="A118" s="30"/>
      <c r="B118" s="24"/>
      <c r="C118" s="15" t="s">
        <v>10</v>
      </c>
      <c r="D118" s="16">
        <f>D115+D116+D117</f>
        <v>34461.8</v>
      </c>
      <c r="E118" s="16">
        <f>E115+E116+E117</f>
        <v>2522.3</v>
      </c>
      <c r="F118" s="17">
        <f>E118/D118*100</f>
        <v>7.319118560260926</v>
      </c>
      <c r="G118" s="16">
        <f>G115+G116+G117</f>
        <v>2522.3</v>
      </c>
      <c r="H118" s="18">
        <f>G118/E118*100</f>
        <v>100</v>
      </c>
    </row>
    <row r="119" spans="1:8" ht="19.5" customHeight="1">
      <c r="A119" s="22">
        <v>20</v>
      </c>
      <c r="B119" s="21" t="s">
        <v>37</v>
      </c>
      <c r="C119" s="4" t="s">
        <v>7</v>
      </c>
      <c r="D119" s="11">
        <v>0</v>
      </c>
      <c r="E119" s="11">
        <v>0</v>
      </c>
      <c r="F119" s="9">
        <v>0</v>
      </c>
      <c r="G119" s="11">
        <f>E119</f>
        <v>0</v>
      </c>
      <c r="H119" s="10">
        <v>0</v>
      </c>
    </row>
    <row r="120" spans="1:8" ht="19.5" customHeight="1">
      <c r="A120" s="22"/>
      <c r="B120" s="21"/>
      <c r="C120" s="4" t="s">
        <v>8</v>
      </c>
      <c r="D120" s="11">
        <v>1409.5</v>
      </c>
      <c r="E120" s="11">
        <v>96.2</v>
      </c>
      <c r="F120" s="9">
        <f>E120/D120*100</f>
        <v>6.825115289109614</v>
      </c>
      <c r="G120" s="11">
        <f>E120</f>
        <v>96.2</v>
      </c>
      <c r="H120" s="10">
        <f>G120/E120*100</f>
        <v>100</v>
      </c>
    </row>
    <row r="121" spans="1:8" ht="19.5" customHeight="1">
      <c r="A121" s="22"/>
      <c r="B121" s="21"/>
      <c r="C121" s="4" t="s">
        <v>9</v>
      </c>
      <c r="D121" s="11">
        <v>467904.2</v>
      </c>
      <c r="E121" s="11">
        <v>117710.2</v>
      </c>
      <c r="F121" s="9">
        <f>E121/D121*100</f>
        <v>25.15690177604732</v>
      </c>
      <c r="G121" s="11">
        <f>E121</f>
        <v>117710.2</v>
      </c>
      <c r="H121" s="10">
        <f>G121/E121*100</f>
        <v>100</v>
      </c>
    </row>
    <row r="122" spans="1:8" ht="19.5" customHeight="1">
      <c r="A122" s="22"/>
      <c r="B122" s="21"/>
      <c r="C122" s="15" t="s">
        <v>10</v>
      </c>
      <c r="D122" s="16">
        <f>D119+D120+D121</f>
        <v>469313.7</v>
      </c>
      <c r="E122" s="16">
        <f>E119+E120+E121</f>
        <v>117806.4</v>
      </c>
      <c r="F122" s="17">
        <f>E122/D122*100</f>
        <v>25.10184552464588</v>
      </c>
      <c r="G122" s="16">
        <f>G119+G120+G121</f>
        <v>117806.4</v>
      </c>
      <c r="H122" s="18">
        <f>G122/E122*100</f>
        <v>100</v>
      </c>
    </row>
    <row r="123" spans="1:8" ht="21" customHeight="1">
      <c r="A123" s="29">
        <v>21</v>
      </c>
      <c r="B123" s="21" t="s">
        <v>40</v>
      </c>
      <c r="C123" s="4" t="s">
        <v>7</v>
      </c>
      <c r="D123" s="11">
        <v>0</v>
      </c>
      <c r="E123" s="11">
        <v>0</v>
      </c>
      <c r="F123" s="9">
        <v>0</v>
      </c>
      <c r="G123" s="11">
        <f>E123</f>
        <v>0</v>
      </c>
      <c r="H123" s="10">
        <v>0</v>
      </c>
    </row>
    <row r="124" spans="1:8" ht="21" customHeight="1">
      <c r="A124" s="30"/>
      <c r="B124" s="21"/>
      <c r="C124" s="4" t="s">
        <v>8</v>
      </c>
      <c r="D124" s="11">
        <v>18641.4</v>
      </c>
      <c r="E124" s="11">
        <v>755.5</v>
      </c>
      <c r="F124" s="9">
        <f>E124/D124*100</f>
        <v>4.05280719259283</v>
      </c>
      <c r="G124" s="11">
        <f>E124</f>
        <v>755.5</v>
      </c>
      <c r="H124" s="10">
        <f>G124/E124*100</f>
        <v>100</v>
      </c>
    </row>
    <row r="125" spans="1:8" ht="21" customHeight="1">
      <c r="A125" s="30"/>
      <c r="B125" s="21"/>
      <c r="C125" s="4" t="s">
        <v>9</v>
      </c>
      <c r="D125" s="11">
        <v>1</v>
      </c>
      <c r="E125" s="11">
        <v>0</v>
      </c>
      <c r="F125" s="9">
        <f>E125/D125*100</f>
        <v>0</v>
      </c>
      <c r="G125" s="11">
        <f>E125</f>
        <v>0</v>
      </c>
      <c r="H125" s="10">
        <v>0</v>
      </c>
    </row>
    <row r="126" spans="1:8" ht="21" customHeight="1">
      <c r="A126" s="30"/>
      <c r="B126" s="21"/>
      <c r="C126" s="15" t="s">
        <v>10</v>
      </c>
      <c r="D126" s="16">
        <f>D123+D124+D125</f>
        <v>18642.4</v>
      </c>
      <c r="E126" s="16">
        <f>E123+E124+E125</f>
        <v>755.5</v>
      </c>
      <c r="F126" s="17">
        <f>E126/D126*100</f>
        <v>4.052589795305325</v>
      </c>
      <c r="G126" s="16">
        <f>G123+G124+G125</f>
        <v>755.5</v>
      </c>
      <c r="H126" s="18">
        <f>G126/E126*100</f>
        <v>100</v>
      </c>
    </row>
    <row r="127" spans="1:8" ht="21" customHeight="1">
      <c r="A127" s="22">
        <v>22</v>
      </c>
      <c r="B127" s="21" t="s">
        <v>39</v>
      </c>
      <c r="C127" s="4" t="s">
        <v>7</v>
      </c>
      <c r="D127" s="11">
        <v>0</v>
      </c>
      <c r="E127" s="11">
        <v>0</v>
      </c>
      <c r="F127" s="9">
        <v>0</v>
      </c>
      <c r="G127" s="11">
        <f>E127</f>
        <v>0</v>
      </c>
      <c r="H127" s="10">
        <v>0</v>
      </c>
    </row>
    <row r="128" spans="1:8" ht="21" customHeight="1">
      <c r="A128" s="22"/>
      <c r="B128" s="21"/>
      <c r="C128" s="4" t="s">
        <v>8</v>
      </c>
      <c r="D128" s="11">
        <v>157.2</v>
      </c>
      <c r="E128" s="11">
        <v>6.3</v>
      </c>
      <c r="F128" s="9">
        <f>E128/D128*100</f>
        <v>4.00763358778626</v>
      </c>
      <c r="G128" s="11">
        <f>E128</f>
        <v>6.3</v>
      </c>
      <c r="H128" s="10">
        <f>G128/E128*100</f>
        <v>100</v>
      </c>
    </row>
    <row r="129" spans="1:8" ht="21" customHeight="1">
      <c r="A129" s="22"/>
      <c r="B129" s="21"/>
      <c r="C129" s="4" t="s">
        <v>9</v>
      </c>
      <c r="D129" s="11">
        <v>7009.6</v>
      </c>
      <c r="E129" s="11">
        <v>886.8</v>
      </c>
      <c r="F129" s="9">
        <f>E129/D129*100</f>
        <v>12.65122118237845</v>
      </c>
      <c r="G129" s="11">
        <f>E129</f>
        <v>886.8</v>
      </c>
      <c r="H129" s="10">
        <f>G129/E129*100</f>
        <v>100</v>
      </c>
    </row>
    <row r="130" spans="1:8" ht="21" customHeight="1">
      <c r="A130" s="22"/>
      <c r="B130" s="21"/>
      <c r="C130" s="15" t="s">
        <v>10</v>
      </c>
      <c r="D130" s="16">
        <f>D127+D128+D129</f>
        <v>7166.8</v>
      </c>
      <c r="E130" s="16">
        <f>E127+E128+E129</f>
        <v>893.0999999999999</v>
      </c>
      <c r="F130" s="17">
        <f>E130/D130*100</f>
        <v>12.461628620862866</v>
      </c>
      <c r="G130" s="16">
        <f>G127+G128+G129</f>
        <v>893.0999999999999</v>
      </c>
      <c r="H130" s="10">
        <f>G130/E130*100</f>
        <v>100</v>
      </c>
    </row>
    <row r="131" spans="1:8" ht="21" customHeight="1">
      <c r="A131" s="29">
        <v>23</v>
      </c>
      <c r="B131" s="21" t="s">
        <v>43</v>
      </c>
      <c r="C131" s="4" t="s">
        <v>7</v>
      </c>
      <c r="D131" s="11">
        <v>0</v>
      </c>
      <c r="E131" s="11">
        <v>0</v>
      </c>
      <c r="F131" s="9">
        <v>0</v>
      </c>
      <c r="G131" s="11">
        <f>E131</f>
        <v>0</v>
      </c>
      <c r="H131" s="10">
        <v>0</v>
      </c>
    </row>
    <row r="132" spans="1:8" ht="21" customHeight="1">
      <c r="A132" s="30"/>
      <c r="B132" s="21"/>
      <c r="C132" s="4" t="s">
        <v>8</v>
      </c>
      <c r="D132" s="11">
        <v>0</v>
      </c>
      <c r="E132" s="11">
        <v>0</v>
      </c>
      <c r="F132" s="9">
        <v>0</v>
      </c>
      <c r="G132" s="11">
        <f>E132</f>
        <v>0</v>
      </c>
      <c r="H132" s="10">
        <v>0</v>
      </c>
    </row>
    <row r="133" spans="1:8" ht="21" customHeight="1">
      <c r="A133" s="30"/>
      <c r="B133" s="21"/>
      <c r="C133" s="4" t="s">
        <v>9</v>
      </c>
      <c r="D133" s="11">
        <v>35811.8</v>
      </c>
      <c r="E133" s="11">
        <v>8155.6</v>
      </c>
      <c r="F133" s="9">
        <f>E133/D133*100</f>
        <v>22.77349923768143</v>
      </c>
      <c r="G133" s="11">
        <f>E133</f>
        <v>8155.6</v>
      </c>
      <c r="H133" s="10">
        <f>G133/E133*100</f>
        <v>100</v>
      </c>
    </row>
    <row r="134" spans="1:8" ht="66.75" customHeight="1">
      <c r="A134" s="31"/>
      <c r="B134" s="21"/>
      <c r="C134" s="15" t="s">
        <v>10</v>
      </c>
      <c r="D134" s="16">
        <f>D131+D132+D133</f>
        <v>35811.8</v>
      </c>
      <c r="E134" s="16">
        <f>E131+E132+E133</f>
        <v>8155.6</v>
      </c>
      <c r="F134" s="17">
        <f>E134/D134*100</f>
        <v>22.77349923768143</v>
      </c>
      <c r="G134" s="16">
        <f>G131+G132+G133</f>
        <v>8155.6</v>
      </c>
      <c r="H134" s="18">
        <f>G134/E134*100</f>
        <v>100</v>
      </c>
    </row>
    <row r="135" spans="4:8" ht="15.75">
      <c r="D135" s="12"/>
      <c r="E135" s="12"/>
      <c r="F135" s="12"/>
      <c r="G135" s="12"/>
      <c r="H135" s="12"/>
    </row>
    <row r="136" spans="4:8" ht="15.75">
      <c r="D136" s="12"/>
      <c r="E136" s="12"/>
      <c r="F136" s="12"/>
      <c r="G136" s="12"/>
      <c r="H136" s="12"/>
    </row>
    <row r="138" spans="4:8" ht="15.75">
      <c r="D138" s="12"/>
      <c r="E138" s="12"/>
      <c r="F138" s="12"/>
      <c r="G138" s="12"/>
      <c r="H138" s="12"/>
    </row>
    <row r="139" spans="4:8" ht="15.75">
      <c r="D139" s="12"/>
      <c r="E139" s="12"/>
      <c r="F139" s="12"/>
      <c r="G139" s="12"/>
      <c r="H139" s="12"/>
    </row>
  </sheetData>
  <sheetProtection/>
  <mergeCells count="66">
    <mergeCell ref="B123:B126"/>
    <mergeCell ref="C94:H94"/>
    <mergeCell ref="A14:A17"/>
    <mergeCell ref="B14:B17"/>
    <mergeCell ref="A50:A53"/>
    <mergeCell ref="A34:A37"/>
    <mergeCell ref="A18:A21"/>
    <mergeCell ref="B18:B21"/>
    <mergeCell ref="A30:A33"/>
    <mergeCell ref="B30:B33"/>
    <mergeCell ref="A4:A5"/>
    <mergeCell ref="B4:B5"/>
    <mergeCell ref="D4:H4"/>
    <mergeCell ref="C4:C5"/>
    <mergeCell ref="A6:B9"/>
    <mergeCell ref="A10:B13"/>
    <mergeCell ref="A115:A118"/>
    <mergeCell ref="B70:B73"/>
    <mergeCell ref="B62:B65"/>
    <mergeCell ref="A62:A65"/>
    <mergeCell ref="A70:A73"/>
    <mergeCell ref="A22:A25"/>
    <mergeCell ref="A26:A29"/>
    <mergeCell ref="B50:B53"/>
    <mergeCell ref="B22:B25"/>
    <mergeCell ref="B46:B49"/>
    <mergeCell ref="A103:A106"/>
    <mergeCell ref="B26:B29"/>
    <mergeCell ref="A38:A41"/>
    <mergeCell ref="B38:B41"/>
    <mergeCell ref="A42:B45"/>
    <mergeCell ref="A46:A49"/>
    <mergeCell ref="B34:B37"/>
    <mergeCell ref="A54:A57"/>
    <mergeCell ref="B54:B57"/>
    <mergeCell ref="A58:B61"/>
    <mergeCell ref="A111:A114"/>
    <mergeCell ref="A123:A126"/>
    <mergeCell ref="B119:B122"/>
    <mergeCell ref="A90:A93"/>
    <mergeCell ref="A94:B94"/>
    <mergeCell ref="A99:A102"/>
    <mergeCell ref="B99:B102"/>
    <mergeCell ref="B95:B98"/>
    <mergeCell ref="B103:B106"/>
    <mergeCell ref="A119:A122"/>
    <mergeCell ref="B82:B85"/>
    <mergeCell ref="B74:B77"/>
    <mergeCell ref="A74:A77"/>
    <mergeCell ref="B131:B134"/>
    <mergeCell ref="B111:B114"/>
    <mergeCell ref="B90:B93"/>
    <mergeCell ref="A95:A98"/>
    <mergeCell ref="A131:A134"/>
    <mergeCell ref="B107:B110"/>
    <mergeCell ref="A127:A130"/>
    <mergeCell ref="G1:H1"/>
    <mergeCell ref="A2:H2"/>
    <mergeCell ref="B127:B130"/>
    <mergeCell ref="A107:A110"/>
    <mergeCell ref="B115:B118"/>
    <mergeCell ref="A86:B89"/>
    <mergeCell ref="A66:A69"/>
    <mergeCell ref="B66:B69"/>
    <mergeCell ref="A78:B81"/>
    <mergeCell ref="A82:A85"/>
  </mergeCells>
  <printOptions/>
  <pageMargins left="0" right="0" top="0.1968503937007874" bottom="0" header="0.11811023622047245" footer="0.11811023622047245"/>
  <pageSetup horizontalDpi="600" verticalDpi="600" orientation="portrait" paperSize="9" scale="85" r:id="rId1"/>
  <rowBreaks count="1" manualBreakCount="1">
    <brk id="1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Долобан Нина Николаевна</cp:lastModifiedBy>
  <cp:lastPrinted>2024-01-25T06:11:31Z</cp:lastPrinted>
  <dcterms:created xsi:type="dcterms:W3CDTF">1996-10-08T23:32:33Z</dcterms:created>
  <dcterms:modified xsi:type="dcterms:W3CDTF">2024-04-17T09:06:00Z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еудаляемый файл">
    <vt:lpwstr>1</vt:lpwstr>
  </property>
</Properties>
</file>