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380" windowHeight="8136" tabRatio="983"/>
  </bookViews>
  <sheets>
    <sheet name="Лист3" sheetId="1" r:id="rId1"/>
    <sheet name="Лист2" sheetId="2" r:id="rId2"/>
  </sheets>
  <definedNames>
    <definedName name="_xlnm.Print_Titles" localSheetId="0">Лист3!$4:$6</definedName>
    <definedName name="_xlnm.Print_Area" localSheetId="0">Лист3!$A$1:$N$124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" i="1" l="1"/>
  <c r="J9" i="1" l="1"/>
  <c r="D121" i="1" l="1"/>
  <c r="D75" i="1" l="1"/>
  <c r="D74" i="1"/>
  <c r="D95" i="1" l="1"/>
  <c r="D31" i="1" l="1"/>
  <c r="H9" i="1" l="1"/>
  <c r="I9" i="1"/>
  <c r="K9" i="1"/>
  <c r="L9" i="1"/>
  <c r="M9" i="1"/>
  <c r="N9" i="1"/>
  <c r="E9" i="1"/>
  <c r="F9" i="1"/>
  <c r="G9" i="1"/>
  <c r="E8" i="1" l="1"/>
  <c r="H10" i="1"/>
  <c r="I10" i="1"/>
  <c r="K10" i="1"/>
  <c r="N10" i="1"/>
  <c r="D12" i="1"/>
  <c r="D13" i="1"/>
  <c r="D14" i="1"/>
  <c r="D15" i="1"/>
  <c r="D16" i="1"/>
  <c r="D19" i="1"/>
  <c r="D20" i="1"/>
  <c r="D21" i="1"/>
  <c r="D22" i="1"/>
  <c r="D23" i="1"/>
  <c r="D24" i="1"/>
  <c r="D25" i="1"/>
  <c r="D27" i="1"/>
  <c r="E36" i="1"/>
  <c r="F36" i="1"/>
  <c r="G36" i="1"/>
  <c r="H36" i="1"/>
  <c r="I36" i="1"/>
  <c r="J36" i="1"/>
  <c r="K36" i="1"/>
  <c r="L36" i="1"/>
  <c r="M36" i="1"/>
  <c r="N36" i="1"/>
  <c r="E37" i="1"/>
  <c r="F37" i="1"/>
  <c r="G37" i="1"/>
  <c r="H37" i="1"/>
  <c r="I37" i="1"/>
  <c r="J37" i="1"/>
  <c r="K37" i="1"/>
  <c r="M37" i="1"/>
  <c r="N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6" i="1"/>
  <c r="D77" i="1"/>
  <c r="D78" i="1"/>
  <c r="D79" i="1"/>
  <c r="D80" i="1"/>
  <c r="D81" i="1"/>
  <c r="D82" i="1"/>
  <c r="D83" i="1"/>
  <c r="D84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9" i="1"/>
  <c r="D111" i="1"/>
  <c r="D113" i="1"/>
  <c r="D114" i="1"/>
  <c r="D115" i="1"/>
  <c r="D116" i="1"/>
  <c r="D117" i="1"/>
  <c r="D118" i="1"/>
  <c r="D119" i="1"/>
  <c r="D123" i="1"/>
  <c r="D124" i="1"/>
  <c r="D9" i="1" l="1"/>
  <c r="D10" i="1"/>
  <c r="D37" i="1"/>
  <c r="D36" i="1"/>
</calcChain>
</file>

<file path=xl/sharedStrings.xml><?xml version="1.0" encoding="utf-8"?>
<sst xmlns="http://schemas.openxmlformats.org/spreadsheetml/2006/main" count="335" uniqueCount="218">
  <si>
    <t>Сведения об объектах инфраструктуры муниципального образования Советский район</t>
  </si>
  <si>
    <t>№ строки</t>
  </si>
  <si>
    <t>Наименование показателя</t>
  </si>
  <si>
    <t>Единица измере ния</t>
  </si>
  <si>
    <t>Всего</t>
  </si>
  <si>
    <t>в том числе:</t>
  </si>
  <si>
    <t>межсе ленная террит.</t>
  </si>
  <si>
    <t>Совет ский</t>
  </si>
  <si>
    <t xml:space="preserve">Агириш </t>
  </si>
  <si>
    <t>Зелено борск</t>
  </si>
  <si>
    <t>Комму нисти ческий</t>
  </si>
  <si>
    <t>Малинов ский</t>
  </si>
  <si>
    <t>в т.ч. Юбилейный</t>
  </si>
  <si>
    <t>Пионер ский</t>
  </si>
  <si>
    <t>Таеж ный</t>
  </si>
  <si>
    <t>Алябъев ский</t>
  </si>
  <si>
    <t>Территория</t>
  </si>
  <si>
    <t>га</t>
  </si>
  <si>
    <t>1</t>
  </si>
  <si>
    <t>Общая  площадь земель муниципального образования</t>
  </si>
  <si>
    <t>Объекты бытового обслуживания</t>
  </si>
  <si>
    <t xml:space="preserve">Число объектов бытового обслуживания населения, оказывающих услуги </t>
  </si>
  <si>
    <t>единица</t>
  </si>
  <si>
    <t xml:space="preserve">  по  ремонту, окраске и пошиву обуви</t>
  </si>
  <si>
    <t xml:space="preserve">  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</si>
  <si>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 xml:space="preserve">  по ремонту и техническому обслуживанию бытовой  радиоэлектронной аппаратуры, бытовых машин и приборов и изготовлению металлоизделий</t>
  </si>
  <si>
    <t xml:space="preserve">  по техническому обслуживанию и ремонту транспортных средств, машин и оборудования </t>
  </si>
  <si>
    <t xml:space="preserve">  по изготовлению и ремонту мебели</t>
  </si>
  <si>
    <t>2.7.1</t>
  </si>
  <si>
    <t>их установленная мощность в 8-часовую смену</t>
  </si>
  <si>
    <t>кг сухого белья</t>
  </si>
  <si>
    <t xml:space="preserve">  по ремонту и строительству жилья и других построек</t>
  </si>
  <si>
    <t>в них мест</t>
  </si>
  <si>
    <t>мест</t>
  </si>
  <si>
    <t xml:space="preserve">  ритуальные</t>
  </si>
  <si>
    <t xml:space="preserve">Число приемных пунктов бытового обслуживания, принимающих заказы от населения на оказание услуг </t>
  </si>
  <si>
    <t xml:space="preserve">  ритуальных </t>
  </si>
  <si>
    <t>Объекты розничной торговли и общественного питания</t>
  </si>
  <si>
    <t>Количество объектов розничной торговли и общественного питания:</t>
  </si>
  <si>
    <t>магазины</t>
  </si>
  <si>
    <t>площадь торгового зала</t>
  </si>
  <si>
    <r>
      <rPr>
        <sz val="10"/>
        <rFont val="Times New Roman"/>
        <family val="1"/>
        <charset val="204"/>
      </rPr>
      <t>м</t>
    </r>
    <r>
      <rPr>
        <vertAlign val="superscript"/>
        <sz val="10"/>
        <rFont val="Times New Roman"/>
        <family val="1"/>
        <charset val="204"/>
      </rPr>
      <t>2</t>
    </r>
  </si>
  <si>
    <t>гипермаркеты</t>
  </si>
  <si>
    <t>супермаркеты</t>
  </si>
  <si>
    <t>специализированные продовольственные магазины</t>
  </si>
  <si>
    <t>специализированные непродовольственные магазины</t>
  </si>
  <si>
    <t>минимаркеты</t>
  </si>
  <si>
    <t>универмаги</t>
  </si>
  <si>
    <t>прочие магазины</t>
  </si>
  <si>
    <t>павильоны</t>
  </si>
  <si>
    <t>палатки, киоски</t>
  </si>
  <si>
    <t>аптеки и аптечные магазины</t>
  </si>
  <si>
    <t>аптечные киоски и пункты</t>
  </si>
  <si>
    <t>общедоступные столовые, закусочные</t>
  </si>
  <si>
    <t>площадь зала обслуживания посетителей</t>
  </si>
  <si>
    <t>столовые учебных заведений, организаций, промышленных предприятий</t>
  </si>
  <si>
    <t>рестораны, кафе, бары</t>
  </si>
  <si>
    <t>Спортивные сооружения</t>
  </si>
  <si>
    <t>Число спортивных сооружений - всего</t>
  </si>
  <si>
    <t xml:space="preserve">  из общего числа спортивных сооружений:</t>
  </si>
  <si>
    <t>стадионы с трибунами</t>
  </si>
  <si>
    <t>из них муниципальные</t>
  </si>
  <si>
    <t>плоскостные спортивные сооружения</t>
  </si>
  <si>
    <t>спортивные залы</t>
  </si>
  <si>
    <t>плавательные бассейны</t>
  </si>
  <si>
    <t>Число детско-юношеских спортивных школ (включая филиалы)</t>
  </si>
  <si>
    <t>из них самостоятельные</t>
  </si>
  <si>
    <t>Численность занимающихся в детско-юношеских спортивных школах</t>
  </si>
  <si>
    <t>человек</t>
  </si>
  <si>
    <t>Коммунальная сфера</t>
  </si>
  <si>
    <t>9</t>
  </si>
  <si>
    <t>км</t>
  </si>
  <si>
    <t>Общая протяженность освещенных частей улиц, проездов, набережных на конец года</t>
  </si>
  <si>
    <t>10</t>
  </si>
  <si>
    <t>11</t>
  </si>
  <si>
    <t>12</t>
  </si>
  <si>
    <t>13</t>
  </si>
  <si>
    <t>Вывезено за год твердых коммунальных отходов</t>
  </si>
  <si>
    <t>тыс.куб.м</t>
  </si>
  <si>
    <t>14</t>
  </si>
  <si>
    <t>15</t>
  </si>
  <si>
    <t>16</t>
  </si>
  <si>
    <t xml:space="preserve">Одиночное протяжение уличной газовой сети </t>
  </si>
  <si>
    <t>м</t>
  </si>
  <si>
    <t>17</t>
  </si>
  <si>
    <t>Количество негазифицированных населенных пунктов</t>
  </si>
  <si>
    <t>18</t>
  </si>
  <si>
    <t>Число источников теплоснабжения</t>
  </si>
  <si>
    <t>из них мощностью до 3 Гкал/ч</t>
  </si>
  <si>
    <t>19</t>
  </si>
  <si>
    <t>Протяженность тепловых и паровых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</si>
  <si>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</si>
  <si>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</si>
  <si>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20</t>
  </si>
  <si>
    <t xml:space="preserve">Одиночное протяжение уличной водопроводной сети </t>
  </si>
  <si>
    <t>в том числе нуждающейся в замене</t>
  </si>
  <si>
    <t>Одиночное протяжение уличной водопроводной сети, которая заменена и отремонтирована за отчетный год</t>
  </si>
  <si>
    <t>21</t>
  </si>
  <si>
    <t>Одиночное протяжение уличной канализационной сети</t>
  </si>
  <si>
    <t>Одиночное протяжение уличной канализационной сети, которая заменена и отремонтирована за отчетный год</t>
  </si>
  <si>
    <t>22</t>
  </si>
  <si>
    <t>23</t>
  </si>
  <si>
    <t>Организации здравоохранения</t>
  </si>
  <si>
    <t>Число лечебно-профилактических организаций</t>
  </si>
  <si>
    <t>Инвестиции в основной капитал</t>
  </si>
  <si>
    <t>тысяча рублей</t>
  </si>
  <si>
    <t>Ввод жилья</t>
  </si>
  <si>
    <t>Ввод в действие жилых домов на территории муниципального образования</t>
  </si>
  <si>
    <r>
      <rPr>
        <sz val="10"/>
        <rFont val="Times New Roman"/>
        <family val="1"/>
        <charset val="204"/>
      </rPr>
      <t>м</t>
    </r>
    <r>
      <rPr>
        <vertAlign val="super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общей  площади</t>
    </r>
  </si>
  <si>
    <t xml:space="preserve">  в том числе индивидуальных</t>
  </si>
  <si>
    <t>Муниципальные услуги</t>
  </si>
  <si>
    <t>63</t>
  </si>
  <si>
    <t>число заявителей - граждан, обратившихся за получением муниципальных услуг</t>
  </si>
  <si>
    <t>63.1</t>
  </si>
  <si>
    <t>из строки 63:                                                                                                      число заявителей - граждан, обратившихся за получением муниципальных услуг в электронном виде</t>
  </si>
  <si>
    <t>64</t>
  </si>
  <si>
    <t>число заявителей - граждан, обратившихся за получением государственных услуг предоставляемых органом местного самоуправления при осуществлении отдельных государственных полномоий, переданных федеральными законами субъектов Российской Федерации</t>
  </si>
  <si>
    <t>64.1</t>
  </si>
  <si>
    <t>из строки 64: число заявителей - граждан, обратившихся за получением государственных услуг в электронной форме, предоставляемых органом местного самоуправления при осуществлении отдельных государственных полномоий, переданных федеральными законами субъектов Российской Федерации</t>
  </si>
  <si>
    <t>Коллективные средства размещения</t>
  </si>
  <si>
    <t>Число коллективных средств размещения</t>
  </si>
  <si>
    <t>Почтовая и телефонная связь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</si>
  <si>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</si>
  <si>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</si>
  <si>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 xml:space="preserve">  парикмахерских</t>
  </si>
  <si>
    <t xml:space="preserve">  фотоателье</t>
  </si>
  <si>
    <t xml:space="preserve">  химической чистки и крашения, услуги прачечных</t>
  </si>
  <si>
    <t xml:space="preserve">  химической чистки и крашения,услуги прачечных</t>
  </si>
  <si>
    <t>8</t>
  </si>
  <si>
    <t>Общая протяженность  улиц, проездов, набережных на конец года</t>
  </si>
  <si>
    <t xml:space="preserve">из них на объекты , используемые для обработки отходов </t>
  </si>
  <si>
    <t xml:space="preserve">  бань и душевых</t>
  </si>
  <si>
    <t xml:space="preserve">  прочих видов бытовых услуг</t>
  </si>
  <si>
    <t xml:space="preserve">  прочие виды бытовых услуг</t>
  </si>
  <si>
    <t xml:space="preserve">Общая площадь жилых помещений </t>
  </si>
  <si>
    <t>тыс. т</t>
  </si>
  <si>
    <t xml:space="preserve">Количество населенных пунктов, не имеющих водопроводов (отдельных водопроводных сетей) </t>
  </si>
  <si>
    <t xml:space="preserve">Количество населенных пунктов, не имеющих канализаций(отдельных канализационных  сетей) </t>
  </si>
  <si>
    <t>Инвестиции в основной капитал за счет средств бюджета муниципального образования</t>
  </si>
  <si>
    <t>тыс.кв.м</t>
  </si>
  <si>
    <t>71</t>
  </si>
  <si>
    <t>72</t>
  </si>
  <si>
    <t>73</t>
  </si>
  <si>
    <t>74</t>
  </si>
  <si>
    <t>75</t>
  </si>
  <si>
    <t>76</t>
  </si>
  <si>
    <t>77</t>
  </si>
  <si>
    <t>78</t>
  </si>
  <si>
    <t>83</t>
  </si>
  <si>
    <t>82</t>
  </si>
  <si>
    <t>81</t>
  </si>
  <si>
    <t>80</t>
  </si>
  <si>
    <t>79</t>
  </si>
  <si>
    <t>84</t>
  </si>
  <si>
    <t>85</t>
  </si>
  <si>
    <t>86</t>
  </si>
  <si>
    <t>87</t>
  </si>
  <si>
    <t>88</t>
  </si>
  <si>
    <t>89</t>
  </si>
  <si>
    <t>90</t>
  </si>
  <si>
    <t>3</t>
  </si>
  <si>
    <t>4</t>
  </si>
  <si>
    <t>5</t>
  </si>
  <si>
    <t>6</t>
  </si>
  <si>
    <t>7</t>
  </si>
  <si>
    <t>24</t>
  </si>
  <si>
    <t>25</t>
  </si>
  <si>
    <t>26</t>
  </si>
  <si>
    <t xml:space="preserve">Из строки 25 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</si>
  <si>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</si>
  <si>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</si>
  <si>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</si>
  <si>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</si>
  <si>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</si>
  <si>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</si>
  <si>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</si>
  <si>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</si>
  <si>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</si>
  <si>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</si>
  <si>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</si>
  <si>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</si>
  <si>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</si>
  <si>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</si>
  <si>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</si>
  <si>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</si>
  <si>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</si>
  <si>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</si>
  <si>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</si>
  <si>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</si>
  <si>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</si>
  <si>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</si>
  <si>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</si>
  <si>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</si>
  <si>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</si>
  <si>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</si>
  <si>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</si>
  <si>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</si>
  <si>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</si>
  <si>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</si>
  <si>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</si>
  <si>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</si>
  <si>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</si>
  <si>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</si>
  <si>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</si>
  <si>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</si>
  <si>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</si>
  <si>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</si>
  <si>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</si>
  <si>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91</t>
  </si>
  <si>
    <t>92</t>
  </si>
  <si>
    <t>93</t>
  </si>
  <si>
    <t>94</t>
  </si>
  <si>
    <t>95</t>
  </si>
  <si>
    <t>96</t>
  </si>
  <si>
    <t>97</t>
  </si>
  <si>
    <t>69</t>
  </si>
  <si>
    <t>70</t>
  </si>
  <si>
    <t>по состоянию 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</si>
</sst>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1"/>
    </font>
    <font>
      <sz val="10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0" fillId="0" borderId="0" xfId="0" applyNumberFormat="1"/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0" fontId="3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3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wrapText="1"/>
    </xf>
    <xf numFmtId="0" fontId="0" fillId="6" borderId="0" xfId="0" applyFill="1"/>
    <xf numFmtId="49" fontId="3" fillId="6" borderId="6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5" fillId="0" borderId="0" xfId="0" applyFont="1" applyBorder="1" applyAlignment="1">
      <alignment horizontal="center" vertical="top" wrapText="1"/>
    </xf>
    <xf numFmtId="0" fontId="8" fillId="3" borderId="0" xfId="0" applyFont="1" applyFill="1" applyBorder="1"/>
    <xf numFmtId="0" fontId="8" fillId="3" borderId="0" xfId="0" applyFont="1" applyFill="1"/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5" borderId="0" xfId="0" applyFill="1" applyBorder="1"/>
    <xf numFmtId="0" fontId="0" fillId="5" borderId="0" xfId="0" applyFill="1"/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8" fillId="4" borderId="0" xfId="0" applyFont="1" applyFill="1"/>
    <xf numFmtId="0" fontId="8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/>
    <xf numFmtId="0" fontId="3" fillId="5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/>
    <xf numFmtId="49" fontId="3" fillId="5" borderId="5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vertical="top" wrapText="1"/>
    </xf>
    <xf numFmtId="0" fontId="3" fillId="5" borderId="13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top" wrapText="1" indent="1"/>
    </xf>
    <xf numFmtId="1" fontId="3" fillId="0" borderId="6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left" vertical="top" wrapText="1" indent="1"/>
    </xf>
    <xf numFmtId="164" fontId="3" fillId="0" borderId="15" xfId="0" applyNumberFormat="1" applyFont="1" applyFill="1" applyBorder="1" applyAlignment="1">
      <alignment horizontal="center" wrapText="1"/>
    </xf>
    <xf numFmtId="0" fontId="4" fillId="6" borderId="11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view="pageBreakPreview" zoomScale="120" zoomScaleNormal="100" zoomScaleSheetLayoutView="120" workbookViewId="0">
      <pane xSplit="2" ySplit="6" topLeftCell="C108" activePane="bottomRight" state="frozen"/>
      <selection pane="topRight" activeCell="D1" sqref="D1"/>
      <selection pane="bottomLeft" activeCell="A103" sqref="A103"/>
      <selection pane="bottomRight" activeCell="O10" sqref="O10"/>
    </sheetView>
  </sheetViews>
  <sheetFormatPr defaultRowHeight="13.2" x14ac:dyDescent="0.25"/>
  <cols>
    <col min="1" max="1" width="6.109375" style="1" customWidth="1"/>
    <col min="2" max="2" width="26.33203125" style="2"/>
    <col min="3" max="3" width="9" style="2"/>
    <col min="4" max="4" width="9.33203125" style="2" bestFit="1" customWidth="1"/>
    <col min="5" max="5" width="9.44140625" style="24" customWidth="1"/>
    <col min="6" max="6" width="8" style="2" bestFit="1" customWidth="1"/>
    <col min="7" max="7" width="7.5546875" style="2" bestFit="1" customWidth="1"/>
    <col min="8" max="9" width="8" style="2" bestFit="1" customWidth="1"/>
    <col min="10" max="10" width="8.44140625" style="2" customWidth="1"/>
    <col min="11" max="11" width="6.6640625" style="2" customWidth="1"/>
    <col min="12" max="14" width="8" style="2" bestFit="1" customWidth="1"/>
    <col min="15" max="15" width="9" style="2"/>
    <col min="16" max="1025" width="8.5546875"/>
  </cols>
  <sheetData>
    <row r="1" spans="1:16" ht="18" customHeight="1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/>
    </row>
    <row r="2" spans="1:16" ht="18" customHeight="1" x14ac:dyDescent="0.3">
      <c r="A2" s="155" t="s">
        <v>217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/>
    </row>
    <row r="3" spans="1:16" ht="12" customHeight="1" x14ac:dyDescent="0.3">
      <c r="A3" s="3"/>
      <c r="B3"/>
      <c r="C3"/>
      <c r="D3"/>
      <c r="F3"/>
      <c r="G3"/>
      <c r="H3"/>
      <c r="I3"/>
      <c r="J3"/>
      <c r="K3"/>
      <c r="L3"/>
      <c r="M3"/>
      <c r="N3"/>
      <c r="O3"/>
    </row>
    <row r="4" spans="1:16" ht="14.25" customHeight="1" x14ac:dyDescent="0.25">
      <c r="A4" s="156" t="s">
        <v>1</v>
      </c>
      <c r="B4" s="157" t="s">
        <v>2</v>
      </c>
      <c r="C4" s="157" t="s">
        <v>3</v>
      </c>
      <c r="D4" s="158" t="s">
        <v>4</v>
      </c>
      <c r="E4" s="157" t="s">
        <v>5</v>
      </c>
      <c r="F4" s="157"/>
      <c r="G4" s="157"/>
      <c r="H4" s="157"/>
      <c r="I4" s="157"/>
      <c r="J4" s="157"/>
      <c r="K4" s="157"/>
      <c r="L4" s="157"/>
      <c r="M4" s="157"/>
      <c r="N4" s="157"/>
      <c r="O4"/>
    </row>
    <row r="5" spans="1:16" ht="38.25" customHeight="1" x14ac:dyDescent="0.25">
      <c r="A5" s="156"/>
      <c r="B5" s="157"/>
      <c r="C5" s="157"/>
      <c r="D5" s="158"/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/>
    </row>
    <row r="6" spans="1:16" ht="13.8" thickBot="1" x14ac:dyDescent="0.3">
      <c r="A6" s="4">
        <v>1</v>
      </c>
      <c r="B6" s="5">
        <v>2</v>
      </c>
      <c r="C6" s="6">
        <v>3</v>
      </c>
      <c r="D6" s="7">
        <v>4</v>
      </c>
      <c r="E6" s="13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/>
    </row>
    <row r="7" spans="1:16" s="16" customFormat="1" ht="12.75" customHeight="1" thickBot="1" x14ac:dyDescent="0.3">
      <c r="A7" s="15"/>
      <c r="B7" s="121" t="s">
        <v>16</v>
      </c>
      <c r="C7" s="154" t="s">
        <v>17</v>
      </c>
      <c r="D7" s="122"/>
      <c r="E7" s="23"/>
      <c r="F7" s="122"/>
      <c r="G7" s="122"/>
      <c r="H7" s="122"/>
      <c r="I7" s="122"/>
      <c r="J7" s="122"/>
      <c r="K7" s="122"/>
      <c r="L7" s="122"/>
      <c r="M7" s="122"/>
      <c r="N7" s="122"/>
    </row>
    <row r="8" spans="1:16" s="18" customFormat="1" ht="26.25" customHeight="1" thickBot="1" x14ac:dyDescent="0.3">
      <c r="A8" s="17" t="s">
        <v>18</v>
      </c>
      <c r="B8" s="123" t="s">
        <v>19</v>
      </c>
      <c r="C8" s="154"/>
      <c r="D8" s="70">
        <v>2994036</v>
      </c>
      <c r="E8" s="70">
        <f>D8-F8-G8-H8-I8-J8-L8-M8-N8</f>
        <v>2918420.2000000007</v>
      </c>
      <c r="F8" s="70">
        <v>38889.800000000003</v>
      </c>
      <c r="G8" s="70">
        <v>5779</v>
      </c>
      <c r="H8" s="70">
        <v>3150.7</v>
      </c>
      <c r="I8" s="70">
        <v>3138.8</v>
      </c>
      <c r="J8" s="70">
        <v>5831.3</v>
      </c>
      <c r="K8" s="70">
        <v>0</v>
      </c>
      <c r="L8" s="70">
        <v>8621.9</v>
      </c>
      <c r="M8" s="70">
        <v>4882.3999999999996</v>
      </c>
      <c r="N8" s="70">
        <v>5321.9</v>
      </c>
    </row>
    <row r="9" spans="1:16" s="21" customFormat="1" ht="27" customHeight="1" x14ac:dyDescent="0.25">
      <c r="A9" s="103"/>
      <c r="B9" s="40" t="s">
        <v>20</v>
      </c>
      <c r="C9" s="104"/>
      <c r="D9" s="127">
        <f t="shared" ref="D9:F9" si="0">D12+D13+D14+D15+D16+D17+D19+D20+D21+D22+D23+D24</f>
        <v>151</v>
      </c>
      <c r="E9" s="127">
        <f t="shared" si="0"/>
        <v>0</v>
      </c>
      <c r="F9" s="127">
        <f t="shared" si="0"/>
        <v>83</v>
      </c>
      <c r="G9" s="127">
        <f>G12+G13+G14+G15+G16+G17+G19+G20+G21+G22+G23+G24</f>
        <v>6</v>
      </c>
      <c r="H9" s="127">
        <f t="shared" ref="H9:N9" si="1">H12+H13+H14+H15+H16+H17+H19+H20+H21+H22+H23+H24</f>
        <v>4</v>
      </c>
      <c r="I9" s="127">
        <f t="shared" si="1"/>
        <v>5</v>
      </c>
      <c r="J9" s="127">
        <f>J12+J13+J14+J15+J16+J17+J19+J20+J21+J22+J23+J24</f>
        <v>19</v>
      </c>
      <c r="K9" s="127">
        <f t="shared" si="1"/>
        <v>2</v>
      </c>
      <c r="L9" s="127">
        <f t="shared" si="1"/>
        <v>27</v>
      </c>
      <c r="M9" s="127">
        <f t="shared" si="1"/>
        <v>5</v>
      </c>
      <c r="N9" s="127">
        <f t="shared" si="1"/>
        <v>2</v>
      </c>
      <c r="O9" s="19"/>
      <c r="P9" s="20"/>
    </row>
    <row r="10" spans="1:16" s="9" customFormat="1" ht="38.4" customHeight="1" thickBot="1" x14ac:dyDescent="0.3">
      <c r="A10" s="31">
        <v>2</v>
      </c>
      <c r="B10" s="105" t="s">
        <v>21</v>
      </c>
      <c r="C10" s="68" t="s">
        <v>22</v>
      </c>
      <c r="D10" s="68">
        <f>SUM(F10:N10)-K10</f>
        <v>151</v>
      </c>
      <c r="E10" s="68"/>
      <c r="F10" s="68">
        <v>83</v>
      </c>
      <c r="G10" s="68">
        <v>6</v>
      </c>
      <c r="H10" s="68">
        <f t="shared" ref="H10:N10" si="2">H12+H13+H14+H15+H16+H17+H19+H20+H21+H22+H23+H24</f>
        <v>4</v>
      </c>
      <c r="I10" s="68">
        <f t="shared" si="2"/>
        <v>5</v>
      </c>
      <c r="J10" s="68">
        <v>19</v>
      </c>
      <c r="K10" s="68">
        <f t="shared" si="2"/>
        <v>2</v>
      </c>
      <c r="L10" s="68">
        <v>27</v>
      </c>
      <c r="M10" s="68">
        <v>5</v>
      </c>
      <c r="N10" s="68">
        <f t="shared" si="2"/>
        <v>2</v>
      </c>
      <c r="O10"/>
      <c r="P10"/>
    </row>
    <row r="11" spans="1:16" s="9" customFormat="1" ht="10.5" customHeight="1" x14ac:dyDescent="0.25">
      <c r="A11" s="27"/>
      <c r="B11" s="92" t="s">
        <v>5</v>
      </c>
      <c r="C11" s="97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/>
      <c r="P11"/>
    </row>
    <row r="12" spans="1:16" s="9" customFormat="1" ht="24.75" customHeight="1" thickBot="1" x14ac:dyDescent="0.3">
      <c r="A12" s="31" t="s">
        <v>160</v>
      </c>
      <c r="B12" s="106" t="s">
        <v>23</v>
      </c>
      <c r="C12" s="47" t="s">
        <v>22</v>
      </c>
      <c r="D12" s="47">
        <f>SUM(F12:N12)</f>
        <v>3</v>
      </c>
      <c r="E12" s="47"/>
      <c r="F12" s="47">
        <v>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/>
      <c r="P12"/>
    </row>
    <row r="13" spans="1:16" s="9" customFormat="1" ht="77.400000000000006" customHeight="1" thickBot="1" x14ac:dyDescent="0.3">
      <c r="A13" s="107" t="s">
        <v>161</v>
      </c>
      <c r="B13" s="108" t="s">
        <v>24</v>
      </c>
      <c r="C13" s="68" t="s">
        <v>22</v>
      </c>
      <c r="D13" s="69">
        <f>SUM(F13:N13)</f>
        <v>20</v>
      </c>
      <c r="E13" s="142"/>
      <c r="F13" s="69">
        <v>12</v>
      </c>
      <c r="G13" s="69">
        <v>1</v>
      </c>
      <c r="H13" s="69">
        <v>1</v>
      </c>
      <c r="I13" s="69">
        <v>0</v>
      </c>
      <c r="J13" s="69">
        <v>4</v>
      </c>
      <c r="K13" s="69">
        <v>0</v>
      </c>
      <c r="L13" s="69">
        <v>2</v>
      </c>
      <c r="M13" s="69">
        <v>0</v>
      </c>
      <c r="N13" s="69">
        <v>0</v>
      </c>
      <c r="O13"/>
      <c r="P13"/>
    </row>
    <row r="14" spans="1:16" s="9" customFormat="1" ht="64.8" customHeight="1" thickBot="1" x14ac:dyDescent="0.3">
      <c r="A14" s="107" t="s">
        <v>162</v>
      </c>
      <c r="B14" s="108" t="s">
        <v>25</v>
      </c>
      <c r="C14" s="68" t="s">
        <v>22</v>
      </c>
      <c r="D14" s="69">
        <f>SUM(F14:N14)</f>
        <v>6</v>
      </c>
      <c r="E14" s="142"/>
      <c r="F14" s="69">
        <v>4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2</v>
      </c>
      <c r="M14" s="69">
        <v>0</v>
      </c>
      <c r="N14" s="69">
        <v>0</v>
      </c>
      <c r="O14"/>
      <c r="P14"/>
    </row>
    <row r="15" spans="1:16" s="9" customFormat="1" ht="51.6" customHeight="1" thickBot="1" x14ac:dyDescent="0.3">
      <c r="A15" s="32" t="s">
        <v>163</v>
      </c>
      <c r="B15" s="99" t="s">
        <v>26</v>
      </c>
      <c r="C15" s="68" t="s">
        <v>22</v>
      </c>
      <c r="D15" s="69">
        <f>SUM(F15:N15)-K15</f>
        <v>23</v>
      </c>
      <c r="E15" s="143"/>
      <c r="F15" s="69">
        <v>17</v>
      </c>
      <c r="G15" s="69">
        <v>1</v>
      </c>
      <c r="H15" s="69">
        <v>0</v>
      </c>
      <c r="I15" s="69">
        <v>0</v>
      </c>
      <c r="J15" s="69">
        <v>3</v>
      </c>
      <c r="K15" s="142">
        <v>2</v>
      </c>
      <c r="L15" s="69">
        <v>0</v>
      </c>
      <c r="M15" s="69">
        <v>2</v>
      </c>
      <c r="N15" s="69">
        <v>0</v>
      </c>
      <c r="O15"/>
      <c r="P15"/>
    </row>
    <row r="16" spans="1:16" s="9" customFormat="1" ht="24" customHeight="1" thickBot="1" x14ac:dyDescent="0.3">
      <c r="A16" s="28" t="s">
        <v>164</v>
      </c>
      <c r="B16" s="109" t="s">
        <v>27</v>
      </c>
      <c r="C16" s="45" t="s">
        <v>22</v>
      </c>
      <c r="D16" s="45">
        <f>SUM(F16:N16)</f>
        <v>2</v>
      </c>
      <c r="E16" s="45"/>
      <c r="F16" s="45">
        <v>2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/>
      <c r="P16"/>
    </row>
    <row r="17" spans="1:16" s="9" customFormat="1" ht="27" customHeight="1" thickBot="1" x14ac:dyDescent="0.3">
      <c r="A17" s="31" t="s">
        <v>128</v>
      </c>
      <c r="B17" s="106" t="s">
        <v>127</v>
      </c>
      <c r="C17" s="47" t="s">
        <v>22</v>
      </c>
      <c r="D17" s="47">
        <v>0</v>
      </c>
      <c r="E17" s="47"/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/>
      <c r="P17"/>
    </row>
    <row r="18" spans="1:16" s="9" customFormat="1" ht="28.5" hidden="1" customHeight="1" x14ac:dyDescent="0.25">
      <c r="A18" s="28" t="s">
        <v>28</v>
      </c>
      <c r="B18" s="110" t="s">
        <v>29</v>
      </c>
      <c r="C18" s="45" t="s">
        <v>30</v>
      </c>
      <c r="D18" s="135"/>
      <c r="E18" s="144"/>
      <c r="F18" s="135"/>
      <c r="G18" s="135"/>
      <c r="H18" s="135"/>
      <c r="I18" s="135"/>
      <c r="J18" s="135"/>
      <c r="K18" s="135"/>
      <c r="L18" s="135"/>
      <c r="M18" s="135"/>
      <c r="N18" s="135"/>
      <c r="O18"/>
      <c r="P18"/>
    </row>
    <row r="19" spans="1:16" s="9" customFormat="1" ht="27" thickBot="1" x14ac:dyDescent="0.3">
      <c r="A19" s="31" t="s">
        <v>70</v>
      </c>
      <c r="B19" s="106" t="s">
        <v>31</v>
      </c>
      <c r="C19" s="47" t="s">
        <v>22</v>
      </c>
      <c r="D19" s="47">
        <f t="shared" ref="D19:D24" si="3">SUM(F19:N19)</f>
        <v>6</v>
      </c>
      <c r="E19" s="47"/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6</v>
      </c>
      <c r="M19" s="47">
        <v>0</v>
      </c>
      <c r="N19" s="47">
        <v>0</v>
      </c>
      <c r="O19"/>
      <c r="P19"/>
    </row>
    <row r="20" spans="1:16" ht="12.75" customHeight="1" thickBot="1" x14ac:dyDescent="0.3">
      <c r="A20" s="31" t="s">
        <v>73</v>
      </c>
      <c r="B20" s="106" t="s">
        <v>131</v>
      </c>
      <c r="C20" s="91" t="s">
        <v>22</v>
      </c>
      <c r="D20" s="91">
        <f t="shared" si="3"/>
        <v>7</v>
      </c>
      <c r="E20" s="91"/>
      <c r="F20" s="91">
        <v>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2</v>
      </c>
      <c r="M20" s="91">
        <v>0</v>
      </c>
      <c r="N20" s="91">
        <v>1</v>
      </c>
      <c r="O20"/>
    </row>
    <row r="21" spans="1:16" ht="13.8" thickBot="1" x14ac:dyDescent="0.3">
      <c r="A21" s="31" t="s">
        <v>74</v>
      </c>
      <c r="B21" s="106" t="s">
        <v>124</v>
      </c>
      <c r="C21" s="91" t="s">
        <v>22</v>
      </c>
      <c r="D21" s="91">
        <f t="shared" si="3"/>
        <v>62</v>
      </c>
      <c r="E21" s="91"/>
      <c r="F21" s="91">
        <v>31</v>
      </c>
      <c r="G21" s="91">
        <v>2</v>
      </c>
      <c r="H21" s="91">
        <v>1</v>
      </c>
      <c r="I21" s="91">
        <v>4</v>
      </c>
      <c r="J21" s="91">
        <v>11</v>
      </c>
      <c r="K21" s="91">
        <v>0</v>
      </c>
      <c r="L21" s="91">
        <v>9</v>
      </c>
      <c r="M21" s="91">
        <v>3</v>
      </c>
      <c r="N21" s="91">
        <v>1</v>
      </c>
      <c r="O21"/>
    </row>
    <row r="22" spans="1:16" ht="13.8" thickBot="1" x14ac:dyDescent="0.3">
      <c r="A22" s="31" t="s">
        <v>75</v>
      </c>
      <c r="B22" s="106" t="s">
        <v>125</v>
      </c>
      <c r="C22" s="91" t="s">
        <v>22</v>
      </c>
      <c r="D22" s="91">
        <f t="shared" si="3"/>
        <v>5</v>
      </c>
      <c r="E22" s="91"/>
      <c r="F22" s="91">
        <v>2</v>
      </c>
      <c r="G22" s="91">
        <v>0</v>
      </c>
      <c r="H22" s="91">
        <v>1</v>
      </c>
      <c r="I22" s="91">
        <v>0</v>
      </c>
      <c r="J22" s="91">
        <v>1</v>
      </c>
      <c r="K22" s="91">
        <v>0</v>
      </c>
      <c r="L22" s="91">
        <v>1</v>
      </c>
      <c r="M22" s="91">
        <v>0</v>
      </c>
      <c r="N22" s="91">
        <v>0</v>
      </c>
      <c r="O22"/>
    </row>
    <row r="23" spans="1:16" ht="13.8" thickBot="1" x14ac:dyDescent="0.3">
      <c r="A23" s="31" t="s">
        <v>76</v>
      </c>
      <c r="B23" s="106" t="s">
        <v>34</v>
      </c>
      <c r="C23" s="91" t="s">
        <v>22</v>
      </c>
      <c r="D23" s="91">
        <f t="shared" si="3"/>
        <v>8</v>
      </c>
      <c r="E23" s="91"/>
      <c r="F23" s="91">
        <v>5</v>
      </c>
      <c r="G23" s="91">
        <v>0</v>
      </c>
      <c r="H23" s="91">
        <v>1</v>
      </c>
      <c r="I23" s="91">
        <v>0</v>
      </c>
      <c r="J23" s="91">
        <v>0</v>
      </c>
      <c r="K23" s="91">
        <v>0</v>
      </c>
      <c r="L23" s="91">
        <v>2</v>
      </c>
      <c r="M23" s="91">
        <v>0</v>
      </c>
      <c r="N23" s="91">
        <v>0</v>
      </c>
      <c r="O23"/>
    </row>
    <row r="24" spans="1:16" ht="12.75" customHeight="1" thickBot="1" x14ac:dyDescent="0.3">
      <c r="A24" s="27" t="s">
        <v>79</v>
      </c>
      <c r="B24" s="99" t="s">
        <v>133</v>
      </c>
      <c r="C24" s="111" t="s">
        <v>22</v>
      </c>
      <c r="D24" s="97">
        <f t="shared" si="3"/>
        <v>9</v>
      </c>
      <c r="E24" s="97"/>
      <c r="F24" s="97">
        <v>3</v>
      </c>
      <c r="G24" s="97">
        <v>2</v>
      </c>
      <c r="H24" s="97">
        <v>0</v>
      </c>
      <c r="I24" s="97">
        <v>1</v>
      </c>
      <c r="J24" s="97">
        <v>0</v>
      </c>
      <c r="K24" s="97">
        <v>0</v>
      </c>
      <c r="L24" s="97">
        <v>3</v>
      </c>
      <c r="M24" s="97">
        <v>0</v>
      </c>
      <c r="N24" s="97">
        <v>0</v>
      </c>
      <c r="O24"/>
    </row>
    <row r="25" spans="1:16" ht="53.4" thickBot="1" x14ac:dyDescent="0.3">
      <c r="A25" s="28" t="s">
        <v>80</v>
      </c>
      <c r="B25" s="109" t="s">
        <v>35</v>
      </c>
      <c r="C25" s="47" t="s">
        <v>22</v>
      </c>
      <c r="D25" s="25">
        <f>SUM(F25:N25)</f>
        <v>0</v>
      </c>
      <c r="E25" s="145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/>
    </row>
    <row r="26" spans="1:16" x14ac:dyDescent="0.25">
      <c r="A26" s="27"/>
      <c r="B26" s="92" t="s">
        <v>5</v>
      </c>
      <c r="C26" s="22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/>
    </row>
    <row r="27" spans="1:16" ht="27" thickBot="1" x14ac:dyDescent="0.3">
      <c r="A27" s="27" t="s">
        <v>81</v>
      </c>
      <c r="B27" s="99" t="s">
        <v>23</v>
      </c>
      <c r="C27" s="68" t="s">
        <v>22</v>
      </c>
      <c r="D27" s="46">
        <f>SUM(F27:N27)</f>
        <v>0</v>
      </c>
      <c r="E27" s="46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/>
    </row>
    <row r="28" spans="1:16" ht="78" customHeight="1" thickBot="1" x14ac:dyDescent="0.3">
      <c r="A28" s="28" t="s">
        <v>84</v>
      </c>
      <c r="B28" s="109" t="s">
        <v>24</v>
      </c>
      <c r="C28" s="47" t="s">
        <v>22</v>
      </c>
      <c r="D28" s="25">
        <v>0</v>
      </c>
      <c r="E28" s="45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145">
        <v>0</v>
      </c>
      <c r="L28" s="25">
        <v>0</v>
      </c>
      <c r="M28" s="25">
        <v>0</v>
      </c>
      <c r="N28" s="25">
        <v>0</v>
      </c>
      <c r="O28"/>
    </row>
    <row r="29" spans="1:16" ht="63.75" customHeight="1" thickBot="1" x14ac:dyDescent="0.3">
      <c r="A29" s="28" t="s">
        <v>86</v>
      </c>
      <c r="B29" s="109" t="s">
        <v>25</v>
      </c>
      <c r="C29" s="47" t="s">
        <v>22</v>
      </c>
      <c r="D29" s="25">
        <v>0</v>
      </c>
      <c r="E29" s="145"/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/>
    </row>
    <row r="30" spans="1:16" ht="27" thickBot="1" x14ac:dyDescent="0.3">
      <c r="A30" s="31" t="s">
        <v>89</v>
      </c>
      <c r="B30" s="106" t="s">
        <v>27</v>
      </c>
      <c r="C30" s="47" t="s">
        <v>22</v>
      </c>
      <c r="D30" s="47">
        <v>0</v>
      </c>
      <c r="E30" s="47"/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/>
    </row>
    <row r="31" spans="1:16" ht="24" customHeight="1" thickBot="1" x14ac:dyDescent="0.3">
      <c r="A31" s="31" t="s">
        <v>93</v>
      </c>
      <c r="B31" s="106" t="s">
        <v>126</v>
      </c>
      <c r="C31" s="47" t="s">
        <v>22</v>
      </c>
      <c r="D31" s="25">
        <f>SUM(F31:N31)</f>
        <v>0</v>
      </c>
      <c r="E31" s="47"/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/>
    </row>
    <row r="32" spans="1:16" ht="27" thickBot="1" x14ac:dyDescent="0.3">
      <c r="A32" s="31" t="s">
        <v>97</v>
      </c>
      <c r="B32" s="106" t="s">
        <v>31</v>
      </c>
      <c r="C32" s="47" t="s">
        <v>22</v>
      </c>
      <c r="D32" s="47">
        <v>0</v>
      </c>
      <c r="E32" s="47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/>
    </row>
    <row r="33" spans="1:15" ht="13.8" thickBot="1" x14ac:dyDescent="0.3">
      <c r="A33" s="31" t="s">
        <v>100</v>
      </c>
      <c r="B33" s="106" t="s">
        <v>125</v>
      </c>
      <c r="C33" s="91" t="s">
        <v>22</v>
      </c>
      <c r="D33" s="91">
        <v>0</v>
      </c>
      <c r="E33" s="91"/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/>
    </row>
    <row r="34" spans="1:15" ht="13.8" thickBot="1" x14ac:dyDescent="0.3">
      <c r="A34" s="31" t="s">
        <v>101</v>
      </c>
      <c r="B34" s="106" t="s">
        <v>36</v>
      </c>
      <c r="C34" s="91" t="s">
        <v>22</v>
      </c>
      <c r="D34" s="91">
        <v>0</v>
      </c>
      <c r="E34" s="91"/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/>
    </row>
    <row r="35" spans="1:15" ht="13.8" thickBot="1" x14ac:dyDescent="0.3">
      <c r="A35" s="31" t="s">
        <v>165</v>
      </c>
      <c r="B35" s="106" t="s">
        <v>132</v>
      </c>
      <c r="C35" s="91" t="s">
        <v>22</v>
      </c>
      <c r="D35" s="97">
        <v>0</v>
      </c>
      <c r="E35" s="97"/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/>
    </row>
    <row r="36" spans="1:15" s="43" customFormat="1" ht="39.6" x14ac:dyDescent="0.25">
      <c r="A36" s="112"/>
      <c r="B36" s="87" t="s">
        <v>37</v>
      </c>
      <c r="C36" s="113"/>
      <c r="D36" s="132">
        <f t="shared" ref="D36:N37" si="4">D43+D47+D49+D51+D53+D45</f>
        <v>299</v>
      </c>
      <c r="E36" s="132">
        <f t="shared" si="4"/>
        <v>0</v>
      </c>
      <c r="F36" s="132">
        <f t="shared" si="4"/>
        <v>192</v>
      </c>
      <c r="G36" s="132">
        <f t="shared" si="4"/>
        <v>23</v>
      </c>
      <c r="H36" s="132">
        <f t="shared" si="4"/>
        <v>5</v>
      </c>
      <c r="I36" s="132">
        <f t="shared" si="4"/>
        <v>6</v>
      </c>
      <c r="J36" s="132">
        <f t="shared" si="4"/>
        <v>16</v>
      </c>
      <c r="K36" s="132">
        <f t="shared" si="4"/>
        <v>2</v>
      </c>
      <c r="L36" s="132">
        <f t="shared" si="4"/>
        <v>37</v>
      </c>
      <c r="M36" s="132">
        <f t="shared" si="4"/>
        <v>9</v>
      </c>
      <c r="N36" s="132">
        <f t="shared" si="4"/>
        <v>11</v>
      </c>
    </row>
    <row r="37" spans="1:15" s="44" customFormat="1" ht="40.200000000000003" thickBot="1" x14ac:dyDescent="0.3">
      <c r="A37" s="31"/>
      <c r="B37" s="33" t="s">
        <v>38</v>
      </c>
      <c r="C37" s="114"/>
      <c r="D37" s="151">
        <f t="shared" si="4"/>
        <v>41230.199999999997</v>
      </c>
      <c r="E37" s="151">
        <f t="shared" si="4"/>
        <v>0</v>
      </c>
      <c r="F37" s="148">
        <f t="shared" si="4"/>
        <v>27091.7</v>
      </c>
      <c r="G37" s="148">
        <f t="shared" si="4"/>
        <v>1181.3</v>
      </c>
      <c r="H37" s="148">
        <f t="shared" si="4"/>
        <v>1024.4000000000001</v>
      </c>
      <c r="I37" s="148">
        <f t="shared" si="4"/>
        <v>452.9</v>
      </c>
      <c r="J37" s="148">
        <f t="shared" si="4"/>
        <v>1292.9000000000001</v>
      </c>
      <c r="K37" s="148">
        <f t="shared" si="4"/>
        <v>143.30000000000001</v>
      </c>
      <c r="L37" s="148">
        <f>L44+L48+L50+L52+L54+L46</f>
        <v>8603.9000000000015</v>
      </c>
      <c r="M37" s="148">
        <f t="shared" si="4"/>
        <v>782.4</v>
      </c>
      <c r="N37" s="148">
        <f t="shared" si="4"/>
        <v>800.7</v>
      </c>
    </row>
    <row r="38" spans="1:15" ht="13.5" customHeight="1" thickBot="1" x14ac:dyDescent="0.3">
      <c r="A38" s="31" t="s">
        <v>166</v>
      </c>
      <c r="B38" s="33" t="s">
        <v>39</v>
      </c>
      <c r="C38" s="90" t="s">
        <v>22</v>
      </c>
      <c r="D38" s="13">
        <f>SUM(F38:N38)-K38</f>
        <v>299</v>
      </c>
      <c r="E38" s="136"/>
      <c r="F38" s="138">
        <v>192</v>
      </c>
      <c r="G38" s="136">
        <v>23</v>
      </c>
      <c r="H38" s="136">
        <v>5</v>
      </c>
      <c r="I38" s="136">
        <v>6</v>
      </c>
      <c r="J38" s="136">
        <v>16</v>
      </c>
      <c r="K38" s="136">
        <v>2</v>
      </c>
      <c r="L38" s="136">
        <v>37</v>
      </c>
      <c r="M38" s="136">
        <v>9</v>
      </c>
      <c r="N38" s="136">
        <v>11</v>
      </c>
      <c r="O38"/>
    </row>
    <row r="39" spans="1:15" ht="13.5" customHeight="1" thickBot="1" x14ac:dyDescent="0.3">
      <c r="A39" s="27" t="s">
        <v>167</v>
      </c>
      <c r="B39" s="34" t="s">
        <v>40</v>
      </c>
      <c r="C39" s="88" t="s">
        <v>41</v>
      </c>
      <c r="D39" s="23">
        <f>SUM(F39:N39)-K39</f>
        <v>41230.199999999997</v>
      </c>
      <c r="E39" s="146"/>
      <c r="F39" s="137">
        <v>27091.7</v>
      </c>
      <c r="G39" s="137">
        <v>1181.3</v>
      </c>
      <c r="H39" s="137">
        <v>1024.4000000000001</v>
      </c>
      <c r="I39" s="137">
        <v>452.9</v>
      </c>
      <c r="J39" s="137">
        <v>1292.9000000000001</v>
      </c>
      <c r="K39" s="137">
        <v>143.30000000000001</v>
      </c>
      <c r="L39" s="137">
        <v>8603.9</v>
      </c>
      <c r="M39" s="137">
        <v>782.4</v>
      </c>
      <c r="N39" s="137">
        <v>800.7</v>
      </c>
      <c r="O39"/>
    </row>
    <row r="40" spans="1:15" ht="13.5" customHeight="1" x14ac:dyDescent="0.25">
      <c r="A40" s="32"/>
      <c r="B40" s="94" t="s">
        <v>168</v>
      </c>
      <c r="C40" s="115"/>
      <c r="D40" s="23"/>
      <c r="E40" s="133"/>
      <c r="F40" s="23"/>
      <c r="G40" s="23"/>
      <c r="H40" s="23"/>
      <c r="I40" s="23"/>
      <c r="J40" s="23"/>
      <c r="K40" s="23"/>
      <c r="L40" s="23"/>
      <c r="M40" s="23"/>
      <c r="N40" s="23"/>
      <c r="O40"/>
    </row>
    <row r="41" spans="1:15" ht="13.5" customHeight="1" thickBot="1" x14ac:dyDescent="0.3">
      <c r="A41" s="31" t="s">
        <v>169</v>
      </c>
      <c r="B41" s="35" t="s">
        <v>42</v>
      </c>
      <c r="C41" s="116" t="s">
        <v>22</v>
      </c>
      <c r="D41" s="138">
        <f t="shared" ref="D41:D101" si="5">SUM(F41:N41)-K41</f>
        <v>0</v>
      </c>
      <c r="E41" s="136"/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/>
    </row>
    <row r="42" spans="1:15" ht="13.5" customHeight="1" thickBot="1" x14ac:dyDescent="0.3">
      <c r="A42" s="31" t="s">
        <v>170</v>
      </c>
      <c r="B42" s="117" t="s">
        <v>40</v>
      </c>
      <c r="C42" s="90" t="s">
        <v>41</v>
      </c>
      <c r="D42" s="13">
        <f t="shared" si="5"/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/>
    </row>
    <row r="43" spans="1:15" ht="13.5" customHeight="1" thickBot="1" x14ac:dyDescent="0.3">
      <c r="A43" s="31" t="s">
        <v>171</v>
      </c>
      <c r="B43" s="33" t="s">
        <v>43</v>
      </c>
      <c r="C43" s="90" t="s">
        <v>22</v>
      </c>
      <c r="D43" s="13">
        <f t="shared" si="5"/>
        <v>18</v>
      </c>
      <c r="E43" s="136"/>
      <c r="F43" s="136">
        <v>9</v>
      </c>
      <c r="G43" s="136">
        <v>0</v>
      </c>
      <c r="H43" s="136">
        <v>1</v>
      </c>
      <c r="I43" s="136">
        <v>0</v>
      </c>
      <c r="J43" s="136">
        <v>1</v>
      </c>
      <c r="K43" s="136">
        <v>0</v>
      </c>
      <c r="L43" s="136">
        <v>6</v>
      </c>
      <c r="M43" s="136">
        <v>1</v>
      </c>
      <c r="N43" s="136">
        <v>0</v>
      </c>
      <c r="O43"/>
    </row>
    <row r="44" spans="1:15" ht="13.5" customHeight="1" thickBot="1" x14ac:dyDescent="0.3">
      <c r="A44" s="31" t="s">
        <v>172</v>
      </c>
      <c r="B44" s="117" t="s">
        <v>40</v>
      </c>
      <c r="C44" s="90" t="s">
        <v>41</v>
      </c>
      <c r="D44" s="149">
        <f t="shared" si="5"/>
        <v>12325.3</v>
      </c>
      <c r="E44" s="139"/>
      <c r="F44" s="139">
        <v>5268.7</v>
      </c>
      <c r="G44" s="139">
        <v>0</v>
      </c>
      <c r="H44" s="139">
        <v>463.8</v>
      </c>
      <c r="I44" s="139">
        <v>0</v>
      </c>
      <c r="J44" s="139">
        <v>430.9</v>
      </c>
      <c r="K44" s="139">
        <v>0</v>
      </c>
      <c r="L44" s="139">
        <v>5758</v>
      </c>
      <c r="M44" s="139">
        <v>403.9</v>
      </c>
      <c r="N44" s="139">
        <v>0</v>
      </c>
      <c r="O44"/>
    </row>
    <row r="45" spans="1:15" ht="27" thickBot="1" x14ac:dyDescent="0.3">
      <c r="A45" s="31" t="s">
        <v>173</v>
      </c>
      <c r="B45" s="33" t="s">
        <v>44</v>
      </c>
      <c r="C45" s="53" t="s">
        <v>22</v>
      </c>
      <c r="D45" s="25">
        <f t="shared" si="5"/>
        <v>42</v>
      </c>
      <c r="E45" s="47"/>
      <c r="F45" s="47">
        <v>29</v>
      </c>
      <c r="G45" s="47">
        <v>7</v>
      </c>
      <c r="H45" s="47">
        <v>0</v>
      </c>
      <c r="I45" s="47">
        <v>0</v>
      </c>
      <c r="J45" s="47">
        <v>0</v>
      </c>
      <c r="K45" s="47">
        <v>0</v>
      </c>
      <c r="L45" s="47">
        <v>6</v>
      </c>
      <c r="M45" s="47">
        <v>0</v>
      </c>
      <c r="N45" s="47">
        <v>0</v>
      </c>
      <c r="O45"/>
    </row>
    <row r="46" spans="1:15" ht="13.5" customHeight="1" thickBot="1" x14ac:dyDescent="0.3">
      <c r="A46" s="118">
        <v>32</v>
      </c>
      <c r="B46" s="119" t="s">
        <v>40</v>
      </c>
      <c r="C46" s="120" t="s">
        <v>41</v>
      </c>
      <c r="D46" s="149">
        <f t="shared" si="5"/>
        <v>2314.1</v>
      </c>
      <c r="E46" s="139"/>
      <c r="F46" s="139">
        <v>1597.7</v>
      </c>
      <c r="G46" s="139">
        <v>322.2</v>
      </c>
      <c r="H46" s="139">
        <v>0</v>
      </c>
      <c r="I46" s="139">
        <v>0</v>
      </c>
      <c r="J46" s="139">
        <v>0</v>
      </c>
      <c r="K46" s="139">
        <v>0</v>
      </c>
      <c r="L46" s="139">
        <v>394.2</v>
      </c>
      <c r="M46" s="139">
        <v>0</v>
      </c>
      <c r="N46" s="139">
        <v>0</v>
      </c>
      <c r="O46"/>
    </row>
    <row r="47" spans="1:15" ht="25.5" customHeight="1" thickBot="1" x14ac:dyDescent="0.3">
      <c r="A47" s="31" t="s">
        <v>174</v>
      </c>
      <c r="B47" s="33" t="s">
        <v>45</v>
      </c>
      <c r="C47" s="53" t="s">
        <v>22</v>
      </c>
      <c r="D47" s="25">
        <f t="shared" si="5"/>
        <v>128</v>
      </c>
      <c r="E47" s="47"/>
      <c r="F47" s="47">
        <v>102</v>
      </c>
      <c r="G47" s="47">
        <v>15</v>
      </c>
      <c r="H47" s="47">
        <v>0</v>
      </c>
      <c r="I47" s="47">
        <v>0</v>
      </c>
      <c r="J47" s="47">
        <v>0</v>
      </c>
      <c r="K47" s="47">
        <v>0</v>
      </c>
      <c r="L47" s="47">
        <v>10</v>
      </c>
      <c r="M47" s="47">
        <v>1</v>
      </c>
      <c r="N47" s="47">
        <v>0</v>
      </c>
      <c r="O47"/>
    </row>
    <row r="48" spans="1:15" ht="13.5" customHeight="1" thickBot="1" x14ac:dyDescent="0.3">
      <c r="A48" s="31" t="s">
        <v>175</v>
      </c>
      <c r="B48" s="117" t="s">
        <v>40</v>
      </c>
      <c r="C48" s="90" t="s">
        <v>41</v>
      </c>
      <c r="D48" s="149">
        <f t="shared" si="5"/>
        <v>16499</v>
      </c>
      <c r="E48" s="139"/>
      <c r="F48" s="139">
        <v>14434.9</v>
      </c>
      <c r="G48" s="139">
        <v>509.1</v>
      </c>
      <c r="H48" s="139">
        <v>0</v>
      </c>
      <c r="I48" s="139">
        <v>0</v>
      </c>
      <c r="J48" s="139">
        <v>0</v>
      </c>
      <c r="K48" s="139">
        <v>0</v>
      </c>
      <c r="L48" s="139">
        <v>1499</v>
      </c>
      <c r="M48" s="139">
        <v>56</v>
      </c>
      <c r="N48" s="136">
        <v>0</v>
      </c>
      <c r="O48"/>
    </row>
    <row r="49" spans="1:15" ht="13.8" thickBot="1" x14ac:dyDescent="0.3">
      <c r="A49" s="31" t="s">
        <v>176</v>
      </c>
      <c r="B49" s="33" t="s">
        <v>46</v>
      </c>
      <c r="C49" s="90" t="s">
        <v>22</v>
      </c>
      <c r="D49" s="13">
        <f t="shared" si="5"/>
        <v>67</v>
      </c>
      <c r="E49" s="136"/>
      <c r="F49" s="136">
        <v>25</v>
      </c>
      <c r="G49" s="136">
        <v>1</v>
      </c>
      <c r="H49" s="136">
        <v>0</v>
      </c>
      <c r="I49" s="136">
        <v>6</v>
      </c>
      <c r="J49" s="136">
        <v>15</v>
      </c>
      <c r="K49" s="136">
        <v>2</v>
      </c>
      <c r="L49" s="136">
        <v>10</v>
      </c>
      <c r="M49" s="136">
        <v>5</v>
      </c>
      <c r="N49" s="136">
        <v>5</v>
      </c>
      <c r="O49"/>
    </row>
    <row r="50" spans="1:15" ht="13.5" customHeight="1" thickBot="1" x14ac:dyDescent="0.3">
      <c r="A50" s="31" t="s">
        <v>177</v>
      </c>
      <c r="B50" s="117" t="s">
        <v>40</v>
      </c>
      <c r="C50" s="90" t="s">
        <v>41</v>
      </c>
      <c r="D50" s="149">
        <f t="shared" si="5"/>
        <v>5669.1</v>
      </c>
      <c r="E50" s="139"/>
      <c r="F50" s="139">
        <v>2894.4</v>
      </c>
      <c r="G50" s="139">
        <v>350</v>
      </c>
      <c r="H50" s="139">
        <v>0</v>
      </c>
      <c r="I50" s="139">
        <v>452.9</v>
      </c>
      <c r="J50" s="139">
        <v>862</v>
      </c>
      <c r="K50" s="139">
        <v>143.30000000000001</v>
      </c>
      <c r="L50" s="139">
        <v>639.20000000000005</v>
      </c>
      <c r="M50" s="139">
        <v>271.5</v>
      </c>
      <c r="N50" s="139">
        <v>199.1</v>
      </c>
      <c r="O50"/>
    </row>
    <row r="51" spans="1:15" ht="13.8" thickBot="1" x14ac:dyDescent="0.3">
      <c r="A51" s="31" t="s">
        <v>178</v>
      </c>
      <c r="B51" s="33" t="s">
        <v>47</v>
      </c>
      <c r="C51" s="90" t="s">
        <v>22</v>
      </c>
      <c r="D51" s="13">
        <f t="shared" si="5"/>
        <v>0</v>
      </c>
      <c r="E51" s="136"/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/>
    </row>
    <row r="52" spans="1:15" ht="13.5" customHeight="1" thickBot="1" x14ac:dyDescent="0.3">
      <c r="A52" s="31" t="s">
        <v>179</v>
      </c>
      <c r="B52" s="117" t="s">
        <v>40</v>
      </c>
      <c r="C52" s="90" t="s">
        <v>41</v>
      </c>
      <c r="D52" s="149">
        <f t="shared" si="5"/>
        <v>0</v>
      </c>
      <c r="E52" s="139"/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/>
    </row>
    <row r="53" spans="1:15" ht="13.8" thickBot="1" x14ac:dyDescent="0.3">
      <c r="A53" s="31" t="s">
        <v>180</v>
      </c>
      <c r="B53" s="33" t="s">
        <v>48</v>
      </c>
      <c r="C53" s="90" t="s">
        <v>22</v>
      </c>
      <c r="D53" s="13">
        <f t="shared" si="5"/>
        <v>44</v>
      </c>
      <c r="E53" s="136"/>
      <c r="F53" s="136">
        <v>27</v>
      </c>
      <c r="G53" s="136">
        <v>0</v>
      </c>
      <c r="H53" s="136">
        <v>4</v>
      </c>
      <c r="I53" s="136">
        <v>0</v>
      </c>
      <c r="J53" s="136">
        <v>0</v>
      </c>
      <c r="K53" s="136">
        <v>0</v>
      </c>
      <c r="L53" s="136">
        <v>5</v>
      </c>
      <c r="M53" s="136">
        <v>2</v>
      </c>
      <c r="N53" s="136">
        <v>6</v>
      </c>
      <c r="O53"/>
    </row>
    <row r="54" spans="1:15" ht="13.5" customHeight="1" thickBot="1" x14ac:dyDescent="0.3">
      <c r="A54" s="31" t="s">
        <v>181</v>
      </c>
      <c r="B54" s="117" t="s">
        <v>40</v>
      </c>
      <c r="C54" s="90" t="s">
        <v>41</v>
      </c>
      <c r="D54" s="149">
        <f t="shared" si="5"/>
        <v>4422.7</v>
      </c>
      <c r="E54" s="139"/>
      <c r="F54" s="139">
        <v>2896</v>
      </c>
      <c r="G54" s="139">
        <v>0</v>
      </c>
      <c r="H54" s="139">
        <v>560.6</v>
      </c>
      <c r="I54" s="139">
        <v>0</v>
      </c>
      <c r="J54" s="139">
        <v>0</v>
      </c>
      <c r="K54" s="139">
        <v>0</v>
      </c>
      <c r="L54" s="139">
        <v>313.5</v>
      </c>
      <c r="M54" s="139">
        <v>51</v>
      </c>
      <c r="N54" s="139">
        <v>601.6</v>
      </c>
      <c r="O54"/>
    </row>
    <row r="55" spans="1:15" ht="13.5" customHeight="1" thickBot="1" x14ac:dyDescent="0.3">
      <c r="A55" s="31" t="s">
        <v>182</v>
      </c>
      <c r="B55" s="33" t="s">
        <v>49</v>
      </c>
      <c r="C55" s="90" t="s">
        <v>22</v>
      </c>
      <c r="D55" s="13">
        <f t="shared" si="5"/>
        <v>20</v>
      </c>
      <c r="E55" s="136"/>
      <c r="F55" s="136">
        <v>11</v>
      </c>
      <c r="G55" s="136">
        <v>0</v>
      </c>
      <c r="H55" s="136">
        <v>2</v>
      </c>
      <c r="I55" s="136">
        <v>0</v>
      </c>
      <c r="J55" s="136">
        <v>1</v>
      </c>
      <c r="K55" s="136">
        <v>1</v>
      </c>
      <c r="L55" s="136">
        <v>5</v>
      </c>
      <c r="M55" s="136">
        <v>0</v>
      </c>
      <c r="N55" s="136">
        <v>1</v>
      </c>
      <c r="O55"/>
    </row>
    <row r="56" spans="1:15" ht="13.5" customHeight="1" thickBot="1" x14ac:dyDescent="0.3">
      <c r="A56" s="31" t="s">
        <v>183</v>
      </c>
      <c r="B56" s="117" t="s">
        <v>40</v>
      </c>
      <c r="C56" s="90" t="s">
        <v>41</v>
      </c>
      <c r="D56" s="149">
        <f t="shared" si="5"/>
        <v>396.2</v>
      </c>
      <c r="E56" s="139"/>
      <c r="F56" s="139">
        <v>210.1</v>
      </c>
      <c r="G56" s="139">
        <v>0</v>
      </c>
      <c r="H56" s="139">
        <v>61.1</v>
      </c>
      <c r="I56" s="139">
        <v>0</v>
      </c>
      <c r="J56" s="139">
        <v>30</v>
      </c>
      <c r="K56" s="139">
        <v>30</v>
      </c>
      <c r="L56" s="139">
        <v>80</v>
      </c>
      <c r="M56" s="139">
        <v>0</v>
      </c>
      <c r="N56" s="139">
        <v>15</v>
      </c>
      <c r="O56"/>
    </row>
    <row r="57" spans="1:15" ht="13.5" customHeight="1" thickBot="1" x14ac:dyDescent="0.3">
      <c r="A57" s="31" t="s">
        <v>184</v>
      </c>
      <c r="B57" s="33" t="s">
        <v>50</v>
      </c>
      <c r="C57" s="90" t="s">
        <v>22</v>
      </c>
      <c r="D57" s="13">
        <f t="shared" si="5"/>
        <v>7</v>
      </c>
      <c r="E57" s="136"/>
      <c r="F57" s="136">
        <v>6</v>
      </c>
      <c r="G57" s="136">
        <v>0</v>
      </c>
      <c r="H57" s="136">
        <v>0</v>
      </c>
      <c r="I57" s="136">
        <v>0</v>
      </c>
      <c r="J57" s="136">
        <v>1</v>
      </c>
      <c r="K57" s="136">
        <v>0</v>
      </c>
      <c r="L57" s="136">
        <v>0</v>
      </c>
      <c r="M57" s="136">
        <v>0</v>
      </c>
      <c r="N57" s="136">
        <v>0</v>
      </c>
      <c r="O57"/>
    </row>
    <row r="58" spans="1:15" ht="13.5" customHeight="1" thickBot="1" x14ac:dyDescent="0.3">
      <c r="A58" s="31" t="s">
        <v>185</v>
      </c>
      <c r="B58" s="33" t="s">
        <v>51</v>
      </c>
      <c r="C58" s="90" t="s">
        <v>22</v>
      </c>
      <c r="D58" s="13">
        <f t="shared" si="5"/>
        <v>10</v>
      </c>
      <c r="E58" s="136"/>
      <c r="F58" s="136">
        <v>5</v>
      </c>
      <c r="G58" s="136">
        <v>1</v>
      </c>
      <c r="H58" s="136">
        <v>0</v>
      </c>
      <c r="I58" s="136">
        <v>0</v>
      </c>
      <c r="J58" s="136">
        <v>1</v>
      </c>
      <c r="K58" s="136">
        <v>0</v>
      </c>
      <c r="L58" s="136">
        <v>2</v>
      </c>
      <c r="M58" s="136">
        <v>0</v>
      </c>
      <c r="N58" s="136">
        <v>1</v>
      </c>
      <c r="O58"/>
    </row>
    <row r="59" spans="1:15" ht="13.5" customHeight="1" thickBot="1" x14ac:dyDescent="0.3">
      <c r="A59" s="31" t="s">
        <v>186</v>
      </c>
      <c r="B59" s="117" t="s">
        <v>40</v>
      </c>
      <c r="C59" s="90" t="s">
        <v>41</v>
      </c>
      <c r="D59" s="149">
        <f t="shared" si="5"/>
        <v>397.2</v>
      </c>
      <c r="E59" s="139"/>
      <c r="F59" s="139">
        <v>254</v>
      </c>
      <c r="G59" s="139">
        <v>30</v>
      </c>
      <c r="H59" s="139">
        <v>0</v>
      </c>
      <c r="I59" s="139">
        <v>0</v>
      </c>
      <c r="J59" s="139">
        <v>15.5</v>
      </c>
      <c r="K59" s="139">
        <v>0</v>
      </c>
      <c r="L59" s="139">
        <v>85.7</v>
      </c>
      <c r="M59" s="139">
        <v>0</v>
      </c>
      <c r="N59" s="139">
        <v>12</v>
      </c>
      <c r="O59"/>
    </row>
    <row r="60" spans="1:15" ht="13.5" customHeight="1" thickBot="1" x14ac:dyDescent="0.3">
      <c r="A60" s="31" t="s">
        <v>187</v>
      </c>
      <c r="B60" s="33" t="s">
        <v>52</v>
      </c>
      <c r="C60" s="90" t="s">
        <v>22</v>
      </c>
      <c r="D60" s="13">
        <f t="shared" si="5"/>
        <v>10</v>
      </c>
      <c r="E60" s="136"/>
      <c r="F60" s="136">
        <v>4</v>
      </c>
      <c r="G60" s="136">
        <v>0</v>
      </c>
      <c r="H60" s="136">
        <v>2</v>
      </c>
      <c r="I60" s="136">
        <v>1</v>
      </c>
      <c r="J60" s="136">
        <v>1</v>
      </c>
      <c r="K60" s="136">
        <v>0</v>
      </c>
      <c r="L60" s="136">
        <v>1</v>
      </c>
      <c r="M60" s="136">
        <v>1</v>
      </c>
      <c r="N60" s="136">
        <v>0</v>
      </c>
      <c r="O60"/>
    </row>
    <row r="61" spans="1:15" ht="27" thickBot="1" x14ac:dyDescent="0.3">
      <c r="A61" s="31" t="s">
        <v>188</v>
      </c>
      <c r="B61" s="33" t="s">
        <v>53</v>
      </c>
      <c r="C61" s="53" t="s">
        <v>22</v>
      </c>
      <c r="D61" s="25">
        <f t="shared" si="5"/>
        <v>3</v>
      </c>
      <c r="E61" s="47"/>
      <c r="F61" s="47">
        <v>3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/>
    </row>
    <row r="62" spans="1:15" ht="13.8" thickBot="1" x14ac:dyDescent="0.3">
      <c r="A62" s="31" t="s">
        <v>189</v>
      </c>
      <c r="B62" s="117" t="s">
        <v>32</v>
      </c>
      <c r="C62" s="90" t="s">
        <v>33</v>
      </c>
      <c r="D62" s="25">
        <f t="shared" si="5"/>
        <v>172</v>
      </c>
      <c r="E62" s="47"/>
      <c r="F62" s="47">
        <v>172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/>
    </row>
    <row r="63" spans="1:15" ht="27" thickBot="1" x14ac:dyDescent="0.3">
      <c r="A63" s="31" t="s">
        <v>190</v>
      </c>
      <c r="B63" s="117" t="s">
        <v>54</v>
      </c>
      <c r="C63" s="53" t="s">
        <v>41</v>
      </c>
      <c r="D63" s="134">
        <f t="shared" si="5"/>
        <v>187.5</v>
      </c>
      <c r="E63" s="131"/>
      <c r="F63" s="131">
        <v>187.5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/>
    </row>
    <row r="64" spans="1:15" ht="40.200000000000003" thickBot="1" x14ac:dyDescent="0.3">
      <c r="A64" s="31" t="s">
        <v>191</v>
      </c>
      <c r="B64" s="33" t="s">
        <v>55</v>
      </c>
      <c r="C64" s="53" t="s">
        <v>22</v>
      </c>
      <c r="D64" s="25">
        <f t="shared" si="5"/>
        <v>13</v>
      </c>
      <c r="E64" s="47"/>
      <c r="F64" s="47">
        <v>5</v>
      </c>
      <c r="G64" s="47">
        <v>1</v>
      </c>
      <c r="H64" s="47">
        <v>1</v>
      </c>
      <c r="I64" s="47">
        <v>1</v>
      </c>
      <c r="J64" s="47">
        <v>1</v>
      </c>
      <c r="K64" s="47">
        <v>0</v>
      </c>
      <c r="L64" s="47">
        <v>2</v>
      </c>
      <c r="M64" s="47">
        <v>1</v>
      </c>
      <c r="N64" s="47">
        <v>1</v>
      </c>
      <c r="O64"/>
    </row>
    <row r="65" spans="1:16" ht="13.8" thickBot="1" x14ac:dyDescent="0.3">
      <c r="A65" s="31" t="s">
        <v>192</v>
      </c>
      <c r="B65" s="117" t="s">
        <v>32</v>
      </c>
      <c r="C65" s="90" t="s">
        <v>33</v>
      </c>
      <c r="D65" s="25">
        <f t="shared" si="5"/>
        <v>1752</v>
      </c>
      <c r="E65" s="47"/>
      <c r="F65" s="47">
        <v>730</v>
      </c>
      <c r="G65" s="47">
        <v>132</v>
      </c>
      <c r="H65" s="47">
        <v>150</v>
      </c>
      <c r="I65" s="47">
        <v>150</v>
      </c>
      <c r="J65" s="47">
        <v>150</v>
      </c>
      <c r="K65" s="47">
        <v>0</v>
      </c>
      <c r="L65" s="47">
        <v>260</v>
      </c>
      <c r="M65" s="47">
        <v>120</v>
      </c>
      <c r="N65" s="47">
        <v>60</v>
      </c>
      <c r="O65"/>
    </row>
    <row r="66" spans="1:16" ht="27" thickBot="1" x14ac:dyDescent="0.3">
      <c r="A66" s="31" t="s">
        <v>193</v>
      </c>
      <c r="B66" s="117" t="s">
        <v>54</v>
      </c>
      <c r="C66" s="53" t="s">
        <v>41</v>
      </c>
      <c r="D66" s="134">
        <f t="shared" si="5"/>
        <v>1456.3</v>
      </c>
      <c r="E66" s="131"/>
      <c r="F66" s="131">
        <v>576</v>
      </c>
      <c r="G66" s="131">
        <v>101.8</v>
      </c>
      <c r="H66" s="131">
        <v>110.4</v>
      </c>
      <c r="I66" s="131">
        <v>107.3</v>
      </c>
      <c r="J66" s="131">
        <v>150.80000000000001</v>
      </c>
      <c r="K66" s="131">
        <v>0</v>
      </c>
      <c r="L66" s="131">
        <v>183</v>
      </c>
      <c r="M66" s="131">
        <v>147</v>
      </c>
      <c r="N66" s="131">
        <v>80</v>
      </c>
      <c r="O66"/>
    </row>
    <row r="67" spans="1:16" ht="13.8" thickBot="1" x14ac:dyDescent="0.3">
      <c r="A67" s="31" t="s">
        <v>194</v>
      </c>
      <c r="B67" s="33" t="s">
        <v>56</v>
      </c>
      <c r="C67" s="53" t="s">
        <v>22</v>
      </c>
      <c r="D67" s="13">
        <f t="shared" si="5"/>
        <v>28</v>
      </c>
      <c r="E67" s="136"/>
      <c r="F67" s="136">
        <v>21</v>
      </c>
      <c r="G67" s="136">
        <v>1</v>
      </c>
      <c r="H67" s="136">
        <v>0</v>
      </c>
      <c r="I67" s="136">
        <v>0</v>
      </c>
      <c r="J67" s="136">
        <v>2</v>
      </c>
      <c r="K67" s="136">
        <v>0</v>
      </c>
      <c r="L67" s="136">
        <v>3</v>
      </c>
      <c r="M67" s="136">
        <v>0</v>
      </c>
      <c r="N67" s="136">
        <v>1</v>
      </c>
      <c r="O67"/>
    </row>
    <row r="68" spans="1:16" ht="13.8" thickBot="1" x14ac:dyDescent="0.3">
      <c r="A68" s="31" t="s">
        <v>195</v>
      </c>
      <c r="B68" s="117" t="s">
        <v>32</v>
      </c>
      <c r="C68" s="90" t="s">
        <v>33</v>
      </c>
      <c r="D68" s="13">
        <f t="shared" si="5"/>
        <v>1079</v>
      </c>
      <c r="E68" s="136"/>
      <c r="F68" s="136">
        <v>813</v>
      </c>
      <c r="G68" s="136">
        <v>40</v>
      </c>
      <c r="H68" s="136">
        <v>0</v>
      </c>
      <c r="I68" s="136">
        <v>0</v>
      </c>
      <c r="J68" s="136">
        <v>60</v>
      </c>
      <c r="K68" s="136">
        <v>0</v>
      </c>
      <c r="L68" s="136">
        <v>136</v>
      </c>
      <c r="M68" s="136">
        <v>0</v>
      </c>
      <c r="N68" s="136">
        <v>30</v>
      </c>
      <c r="O68"/>
    </row>
    <row r="69" spans="1:16" ht="27" thickBot="1" x14ac:dyDescent="0.3">
      <c r="A69" s="31" t="s">
        <v>196</v>
      </c>
      <c r="B69" s="117" t="s">
        <v>54</v>
      </c>
      <c r="C69" s="53" t="s">
        <v>41</v>
      </c>
      <c r="D69" s="150">
        <f t="shared" si="5"/>
        <v>1987.8999999999999</v>
      </c>
      <c r="E69" s="131"/>
      <c r="F69" s="131">
        <v>1613.6</v>
      </c>
      <c r="G69" s="131">
        <v>62.1</v>
      </c>
      <c r="H69" s="131">
        <v>0</v>
      </c>
      <c r="I69" s="131">
        <v>0</v>
      </c>
      <c r="J69" s="131">
        <v>73</v>
      </c>
      <c r="K69" s="131">
        <v>0</v>
      </c>
      <c r="L69" s="131">
        <v>203.2</v>
      </c>
      <c r="M69" s="131">
        <v>0</v>
      </c>
      <c r="N69" s="131">
        <v>36</v>
      </c>
      <c r="O69"/>
    </row>
    <row r="70" spans="1:16" s="2" customFormat="1" x14ac:dyDescent="0.25">
      <c r="A70" s="27"/>
      <c r="B70" s="87" t="s">
        <v>57</v>
      </c>
      <c r="C70" s="88"/>
      <c r="D70" s="127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6" ht="26.25" customHeight="1" thickBot="1" x14ac:dyDescent="0.3">
      <c r="A71" s="31" t="s">
        <v>197</v>
      </c>
      <c r="B71" s="33" t="s">
        <v>58</v>
      </c>
      <c r="C71" s="53" t="s">
        <v>22</v>
      </c>
      <c r="D71" s="68">
        <f t="shared" si="5"/>
        <v>154</v>
      </c>
      <c r="E71" s="47"/>
      <c r="F71" s="47">
        <v>78</v>
      </c>
      <c r="G71" s="47">
        <v>8</v>
      </c>
      <c r="H71" s="47">
        <v>11</v>
      </c>
      <c r="I71" s="47">
        <v>9</v>
      </c>
      <c r="J71" s="47">
        <v>10</v>
      </c>
      <c r="K71" s="47">
        <v>1</v>
      </c>
      <c r="L71" s="47">
        <v>15</v>
      </c>
      <c r="M71" s="47">
        <v>13</v>
      </c>
      <c r="N71" s="47">
        <v>10</v>
      </c>
      <c r="O71" s="10"/>
      <c r="P71" s="11"/>
    </row>
    <row r="72" spans="1:16" ht="14.25" customHeight="1" thickBot="1" x14ac:dyDescent="0.3">
      <c r="A72" s="31" t="s">
        <v>198</v>
      </c>
      <c r="B72" s="89" t="s">
        <v>61</v>
      </c>
      <c r="C72" s="90" t="s">
        <v>22</v>
      </c>
      <c r="D72" s="73">
        <f t="shared" si="5"/>
        <v>146</v>
      </c>
      <c r="E72" s="47"/>
      <c r="F72" s="47">
        <v>72</v>
      </c>
      <c r="G72" s="47">
        <v>8</v>
      </c>
      <c r="H72" s="47">
        <v>11</v>
      </c>
      <c r="I72" s="47">
        <v>9</v>
      </c>
      <c r="J72" s="47">
        <v>10</v>
      </c>
      <c r="K72" s="47">
        <v>1</v>
      </c>
      <c r="L72" s="47">
        <v>13</v>
      </c>
      <c r="M72" s="47">
        <v>13</v>
      </c>
      <c r="N72" s="47">
        <v>10</v>
      </c>
      <c r="O72" s="10"/>
      <c r="P72" s="11"/>
    </row>
    <row r="73" spans="1:16" ht="25.8" customHeight="1" x14ac:dyDescent="0.25">
      <c r="A73" s="27"/>
      <c r="B73" s="36" t="s">
        <v>59</v>
      </c>
      <c r="C73" s="88"/>
      <c r="D73" s="69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/>
    </row>
    <row r="74" spans="1:16" ht="13.5" customHeight="1" thickBot="1" x14ac:dyDescent="0.3">
      <c r="A74" s="31" t="s">
        <v>199</v>
      </c>
      <c r="B74" s="33" t="s">
        <v>60</v>
      </c>
      <c r="C74" s="90" t="s">
        <v>22</v>
      </c>
      <c r="D74" s="68">
        <f>SUM(E74:N74)-K74</f>
        <v>0</v>
      </c>
      <c r="E74" s="47"/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/>
    </row>
    <row r="75" spans="1:16" ht="13.5" customHeight="1" thickBot="1" x14ac:dyDescent="0.3">
      <c r="A75" s="31" t="s">
        <v>200</v>
      </c>
      <c r="B75" s="89" t="s">
        <v>61</v>
      </c>
      <c r="C75" s="90" t="s">
        <v>22</v>
      </c>
      <c r="D75" s="25">
        <f>SUM(E75:N75)-K75</f>
        <v>0</v>
      </c>
      <c r="E75" s="47"/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/>
    </row>
    <row r="76" spans="1:16" ht="27" customHeight="1" thickBot="1" x14ac:dyDescent="0.3">
      <c r="A76" s="31" t="s">
        <v>201</v>
      </c>
      <c r="B76" s="33" t="s">
        <v>62</v>
      </c>
      <c r="C76" s="53" t="s">
        <v>22</v>
      </c>
      <c r="D76" s="25">
        <f t="shared" si="5"/>
        <v>41</v>
      </c>
      <c r="E76" s="47"/>
      <c r="F76" s="47">
        <v>24</v>
      </c>
      <c r="G76" s="47">
        <v>1</v>
      </c>
      <c r="H76" s="47">
        <v>3</v>
      </c>
      <c r="I76" s="47">
        <v>3</v>
      </c>
      <c r="J76" s="47">
        <v>1</v>
      </c>
      <c r="K76" s="47">
        <v>0</v>
      </c>
      <c r="L76" s="47">
        <v>4</v>
      </c>
      <c r="M76" s="47">
        <v>1</v>
      </c>
      <c r="N76" s="47">
        <v>4</v>
      </c>
      <c r="O76" s="10"/>
      <c r="P76" s="11"/>
    </row>
    <row r="77" spans="1:16" ht="13.5" customHeight="1" thickBot="1" x14ac:dyDescent="0.3">
      <c r="A77" s="31" t="s">
        <v>202</v>
      </c>
      <c r="B77" s="89" t="s">
        <v>61</v>
      </c>
      <c r="C77" s="90" t="s">
        <v>22</v>
      </c>
      <c r="D77" s="13">
        <f t="shared" si="5"/>
        <v>39</v>
      </c>
      <c r="E77" s="91"/>
      <c r="F77" s="91">
        <v>23</v>
      </c>
      <c r="G77" s="91">
        <v>1</v>
      </c>
      <c r="H77" s="91">
        <v>3</v>
      </c>
      <c r="I77" s="91">
        <v>3</v>
      </c>
      <c r="J77" s="91">
        <v>1</v>
      </c>
      <c r="K77" s="91">
        <v>0</v>
      </c>
      <c r="L77" s="91">
        <v>3</v>
      </c>
      <c r="M77" s="91">
        <v>1</v>
      </c>
      <c r="N77" s="91">
        <v>4</v>
      </c>
      <c r="O77" s="10"/>
      <c r="P77" s="11"/>
    </row>
    <row r="78" spans="1:16" ht="13.5" customHeight="1" thickBot="1" x14ac:dyDescent="0.3">
      <c r="A78" s="31" t="s">
        <v>203</v>
      </c>
      <c r="B78" s="33" t="s">
        <v>63</v>
      </c>
      <c r="C78" s="90" t="s">
        <v>22</v>
      </c>
      <c r="D78" s="13">
        <f t="shared" si="5"/>
        <v>31</v>
      </c>
      <c r="E78" s="91"/>
      <c r="F78" s="91">
        <v>15</v>
      </c>
      <c r="G78" s="91">
        <v>2</v>
      </c>
      <c r="H78" s="91">
        <v>2</v>
      </c>
      <c r="I78" s="91">
        <v>2</v>
      </c>
      <c r="J78" s="91">
        <v>2</v>
      </c>
      <c r="K78" s="91">
        <v>0</v>
      </c>
      <c r="L78" s="91">
        <v>4</v>
      </c>
      <c r="M78" s="91">
        <v>2</v>
      </c>
      <c r="N78" s="91">
        <v>2</v>
      </c>
      <c r="O78"/>
    </row>
    <row r="79" spans="1:16" ht="13.5" customHeight="1" thickBot="1" x14ac:dyDescent="0.3">
      <c r="A79" s="31" t="s">
        <v>111</v>
      </c>
      <c r="B79" s="89" t="s">
        <v>61</v>
      </c>
      <c r="C79" s="90" t="s">
        <v>22</v>
      </c>
      <c r="D79" s="13">
        <f t="shared" si="5"/>
        <v>28</v>
      </c>
      <c r="E79" s="91"/>
      <c r="F79" s="91">
        <v>13</v>
      </c>
      <c r="G79" s="91">
        <v>2</v>
      </c>
      <c r="H79" s="91">
        <v>2</v>
      </c>
      <c r="I79" s="91">
        <v>2</v>
      </c>
      <c r="J79" s="91">
        <v>2</v>
      </c>
      <c r="K79" s="91">
        <v>0</v>
      </c>
      <c r="L79" s="91">
        <v>3</v>
      </c>
      <c r="M79" s="91">
        <v>2</v>
      </c>
      <c r="N79" s="91">
        <v>2</v>
      </c>
      <c r="O79"/>
    </row>
    <row r="80" spans="1:16" ht="13.5" customHeight="1" thickBot="1" x14ac:dyDescent="0.3">
      <c r="A80" s="31" t="s">
        <v>115</v>
      </c>
      <c r="B80" s="33" t="s">
        <v>64</v>
      </c>
      <c r="C80" s="90" t="s">
        <v>22</v>
      </c>
      <c r="D80" s="13">
        <f t="shared" si="5"/>
        <v>3</v>
      </c>
      <c r="E80" s="91"/>
      <c r="F80" s="91">
        <v>2</v>
      </c>
      <c r="G80" s="91">
        <v>0</v>
      </c>
      <c r="H80" s="91">
        <v>0</v>
      </c>
      <c r="I80" s="91">
        <v>0</v>
      </c>
      <c r="J80" s="91">
        <v>1</v>
      </c>
      <c r="K80" s="91">
        <v>0</v>
      </c>
      <c r="L80" s="91">
        <v>0</v>
      </c>
      <c r="M80" s="91">
        <v>0</v>
      </c>
      <c r="N80" s="91">
        <v>0</v>
      </c>
      <c r="O80"/>
    </row>
    <row r="81" spans="1:16" ht="13.5" customHeight="1" thickBot="1" x14ac:dyDescent="0.3">
      <c r="A81" s="31" t="s">
        <v>204</v>
      </c>
      <c r="B81" s="92" t="s">
        <v>61</v>
      </c>
      <c r="C81" s="93" t="s">
        <v>22</v>
      </c>
      <c r="D81" s="13">
        <f t="shared" si="5"/>
        <v>3</v>
      </c>
      <c r="E81" s="91"/>
      <c r="F81" s="91">
        <v>2</v>
      </c>
      <c r="G81" s="91">
        <v>0</v>
      </c>
      <c r="H81" s="91">
        <v>0</v>
      </c>
      <c r="I81" s="91">
        <v>0</v>
      </c>
      <c r="J81" s="91">
        <v>1</v>
      </c>
      <c r="K81" s="91">
        <v>0</v>
      </c>
      <c r="L81" s="91">
        <v>0</v>
      </c>
      <c r="M81" s="91">
        <v>0</v>
      </c>
      <c r="N81" s="91">
        <v>0</v>
      </c>
      <c r="O81"/>
    </row>
    <row r="82" spans="1:16" ht="40.200000000000003" thickBot="1" x14ac:dyDescent="0.3">
      <c r="A82" s="37" t="s">
        <v>205</v>
      </c>
      <c r="B82" s="26" t="s">
        <v>65</v>
      </c>
      <c r="C82" s="25" t="s">
        <v>22</v>
      </c>
      <c r="D82" s="25">
        <f t="shared" si="5"/>
        <v>1</v>
      </c>
      <c r="E82" s="47"/>
      <c r="F82" s="47">
        <v>1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/>
    </row>
    <row r="83" spans="1:16" ht="13.8" thickBot="1" x14ac:dyDescent="0.3">
      <c r="A83" s="27" t="s">
        <v>206</v>
      </c>
      <c r="B83" s="34" t="s">
        <v>66</v>
      </c>
      <c r="C83" s="53" t="s">
        <v>22</v>
      </c>
      <c r="D83" s="25">
        <f t="shared" si="5"/>
        <v>1</v>
      </c>
      <c r="E83" s="47"/>
      <c r="F83" s="47">
        <v>1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/>
    </row>
    <row r="84" spans="1:16" ht="40.200000000000003" thickBot="1" x14ac:dyDescent="0.3">
      <c r="A84" s="39" t="s">
        <v>207</v>
      </c>
      <c r="B84" s="94" t="s">
        <v>67</v>
      </c>
      <c r="C84" s="53" t="s">
        <v>68</v>
      </c>
      <c r="D84" s="69">
        <f t="shared" si="5"/>
        <v>1355</v>
      </c>
      <c r="E84" s="46"/>
      <c r="F84" s="46">
        <v>1355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/>
    </row>
    <row r="85" spans="1:16" s="2" customFormat="1" x14ac:dyDescent="0.25">
      <c r="A85" s="71"/>
      <c r="B85" s="40" t="s">
        <v>69</v>
      </c>
      <c r="C85" s="22"/>
      <c r="D85" s="132"/>
      <c r="E85" s="126"/>
      <c r="F85" s="133"/>
      <c r="G85" s="23"/>
      <c r="H85" s="23"/>
      <c r="I85" s="23"/>
      <c r="J85" s="23"/>
      <c r="K85" s="23"/>
      <c r="L85" s="23"/>
      <c r="M85" s="23"/>
      <c r="N85" s="23"/>
    </row>
    <row r="86" spans="1:16" s="2" customFormat="1" ht="40.200000000000003" thickBot="1" x14ac:dyDescent="0.3">
      <c r="A86" s="37" t="s">
        <v>215</v>
      </c>
      <c r="B86" s="35" t="s">
        <v>129</v>
      </c>
      <c r="C86" s="53" t="s">
        <v>71</v>
      </c>
      <c r="D86" s="70">
        <f t="shared" si="5"/>
        <v>268.3</v>
      </c>
      <c r="E86" s="131"/>
      <c r="F86" s="131">
        <v>139.19999999999999</v>
      </c>
      <c r="G86" s="70">
        <v>14.3</v>
      </c>
      <c r="H86" s="70">
        <v>16.899999999999999</v>
      </c>
      <c r="I86" s="70">
        <v>15.4</v>
      </c>
      <c r="J86" s="70">
        <v>17.7</v>
      </c>
      <c r="K86" s="70">
        <v>6.8</v>
      </c>
      <c r="L86" s="70">
        <v>32.700000000000003</v>
      </c>
      <c r="M86" s="70">
        <v>17.3</v>
      </c>
      <c r="N86" s="70">
        <v>14.8</v>
      </c>
      <c r="O86" s="10"/>
      <c r="P86" s="11"/>
    </row>
    <row r="87" spans="1:16" s="2" customFormat="1" ht="53.4" thickBot="1" x14ac:dyDescent="0.3">
      <c r="A87" s="39" t="s">
        <v>216</v>
      </c>
      <c r="B87" s="35" t="s">
        <v>72</v>
      </c>
      <c r="C87" s="53" t="s">
        <v>71</v>
      </c>
      <c r="D87" s="134">
        <f t="shared" si="5"/>
        <v>230.40000000000003</v>
      </c>
      <c r="E87" s="128"/>
      <c r="F87" s="128">
        <v>117.9</v>
      </c>
      <c r="G87" s="128">
        <v>11.3</v>
      </c>
      <c r="H87" s="128">
        <v>16.600000000000001</v>
      </c>
      <c r="I87" s="128">
        <v>13.8</v>
      </c>
      <c r="J87" s="128">
        <v>10.9</v>
      </c>
      <c r="K87" s="128">
        <v>4.5999999999999996</v>
      </c>
      <c r="L87" s="128">
        <v>32.700000000000003</v>
      </c>
      <c r="M87" s="128">
        <v>17.3</v>
      </c>
      <c r="N87" s="128">
        <v>9.9</v>
      </c>
      <c r="O87" s="10"/>
      <c r="P87" s="11"/>
    </row>
    <row r="88" spans="1:16" s="30" customFormat="1" ht="27" thickBot="1" x14ac:dyDescent="0.3">
      <c r="A88" s="39" t="s">
        <v>140</v>
      </c>
      <c r="B88" s="26" t="s">
        <v>134</v>
      </c>
      <c r="C88" s="53" t="s">
        <v>139</v>
      </c>
      <c r="D88" s="134">
        <f t="shared" si="5"/>
        <v>1487.8</v>
      </c>
      <c r="E88" s="130"/>
      <c r="F88" s="128">
        <v>959.3</v>
      </c>
      <c r="G88" s="128">
        <v>59.9</v>
      </c>
      <c r="H88" s="128">
        <v>50.8</v>
      </c>
      <c r="I88" s="128">
        <v>59.7</v>
      </c>
      <c r="J88" s="128">
        <v>90.8</v>
      </c>
      <c r="K88" s="128">
        <v>19.899999999999999</v>
      </c>
      <c r="L88" s="128">
        <v>132.6</v>
      </c>
      <c r="M88" s="128">
        <v>61.2</v>
      </c>
      <c r="N88" s="128">
        <v>73.5</v>
      </c>
      <c r="O88" s="14"/>
      <c r="P88" s="29"/>
    </row>
    <row r="89" spans="1:16" s="30" customFormat="1" ht="12.75" customHeight="1" thickBot="1" x14ac:dyDescent="0.3">
      <c r="A89" s="28" t="s">
        <v>141</v>
      </c>
      <c r="B89" s="152" t="s">
        <v>77</v>
      </c>
      <c r="C89" s="38" t="s">
        <v>78</v>
      </c>
      <c r="D89" s="13">
        <f t="shared" si="5"/>
        <v>142.42000000000002</v>
      </c>
      <c r="E89" s="140"/>
      <c r="F89" s="141">
        <v>94.87</v>
      </c>
      <c r="G89" s="141">
        <v>4.17</v>
      </c>
      <c r="H89" s="141">
        <v>5</v>
      </c>
      <c r="I89" s="141">
        <v>4.04</v>
      </c>
      <c r="J89" s="141">
        <v>8.7799999999999994</v>
      </c>
      <c r="K89" s="141">
        <v>1.67</v>
      </c>
      <c r="L89" s="141">
        <v>14.28</v>
      </c>
      <c r="M89" s="141">
        <v>4.8499999999999996</v>
      </c>
      <c r="N89" s="141">
        <v>6.43</v>
      </c>
    </row>
    <row r="90" spans="1:16" s="30" customFormat="1" ht="13.8" thickBot="1" x14ac:dyDescent="0.3">
      <c r="A90" s="28" t="s">
        <v>142</v>
      </c>
      <c r="B90" s="153"/>
      <c r="C90" s="38" t="s">
        <v>135</v>
      </c>
      <c r="D90" s="13">
        <f t="shared" si="5"/>
        <v>13.77</v>
      </c>
      <c r="E90" s="140"/>
      <c r="F90" s="141">
        <v>9.18</v>
      </c>
      <c r="G90" s="141">
        <v>0.4</v>
      </c>
      <c r="H90" s="141">
        <v>0.48</v>
      </c>
      <c r="I90" s="141">
        <v>0.39</v>
      </c>
      <c r="J90" s="141">
        <v>0.85</v>
      </c>
      <c r="K90" s="141">
        <v>0.16</v>
      </c>
      <c r="L90" s="141">
        <v>1.38</v>
      </c>
      <c r="M90" s="141">
        <v>0.47</v>
      </c>
      <c r="N90" s="141">
        <v>0.62</v>
      </c>
    </row>
    <row r="91" spans="1:16" s="30" customFormat="1" ht="12.75" customHeight="1" thickBot="1" x14ac:dyDescent="0.3">
      <c r="A91" s="28" t="s">
        <v>143</v>
      </c>
      <c r="B91" s="152" t="s">
        <v>130</v>
      </c>
      <c r="C91" s="38" t="s">
        <v>78</v>
      </c>
      <c r="D91" s="13">
        <f t="shared" si="5"/>
        <v>0</v>
      </c>
      <c r="E91" s="140"/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</row>
    <row r="92" spans="1:16" s="30" customFormat="1" ht="27" customHeight="1" thickBot="1" x14ac:dyDescent="0.3">
      <c r="A92" s="28" t="s">
        <v>144</v>
      </c>
      <c r="B92" s="153"/>
      <c r="C92" s="53" t="s">
        <v>135</v>
      </c>
      <c r="D92" s="25">
        <f t="shared" si="5"/>
        <v>0</v>
      </c>
      <c r="E92" s="45"/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</row>
    <row r="93" spans="1:16" s="18" customFormat="1" ht="27" thickBot="1" x14ac:dyDescent="0.3">
      <c r="A93" s="31" t="s">
        <v>145</v>
      </c>
      <c r="B93" s="33" t="s">
        <v>82</v>
      </c>
      <c r="C93" s="53" t="s">
        <v>83</v>
      </c>
      <c r="D93" s="25">
        <f t="shared" si="5"/>
        <v>374683</v>
      </c>
      <c r="E93" s="47"/>
      <c r="F93" s="47">
        <v>213031</v>
      </c>
      <c r="G93" s="47">
        <v>15045</v>
      </c>
      <c r="H93" s="47">
        <v>0</v>
      </c>
      <c r="I93" s="47">
        <v>28456</v>
      </c>
      <c r="J93" s="47">
        <v>16290</v>
      </c>
      <c r="K93" s="47">
        <v>0</v>
      </c>
      <c r="L93" s="47">
        <v>49957</v>
      </c>
      <c r="M93" s="47">
        <v>23470</v>
      </c>
      <c r="N93" s="47">
        <v>28434</v>
      </c>
    </row>
    <row r="94" spans="1:16" s="18" customFormat="1" ht="40.200000000000003" thickBot="1" x14ac:dyDescent="0.3">
      <c r="A94" s="27" t="s">
        <v>146</v>
      </c>
      <c r="B94" s="36" t="s">
        <v>85</v>
      </c>
      <c r="C94" s="53" t="s">
        <v>22</v>
      </c>
      <c r="D94" s="25">
        <f t="shared" si="5"/>
        <v>2</v>
      </c>
      <c r="E94" s="46"/>
      <c r="F94" s="46">
        <v>0</v>
      </c>
      <c r="G94" s="46">
        <v>0</v>
      </c>
      <c r="H94" s="46">
        <v>1</v>
      </c>
      <c r="I94" s="46">
        <v>0</v>
      </c>
      <c r="J94" s="46">
        <v>1</v>
      </c>
      <c r="K94" s="46">
        <v>1</v>
      </c>
      <c r="L94" s="46">
        <v>0</v>
      </c>
      <c r="M94" s="46">
        <v>0</v>
      </c>
      <c r="N94" s="46">
        <v>0</v>
      </c>
    </row>
    <row r="95" spans="1:16" s="30" customFormat="1" ht="27" thickBot="1" x14ac:dyDescent="0.3">
      <c r="A95" s="28" t="s">
        <v>147</v>
      </c>
      <c r="B95" s="41" t="s">
        <v>87</v>
      </c>
      <c r="C95" s="53" t="s">
        <v>22</v>
      </c>
      <c r="D95" s="25">
        <f t="shared" si="5"/>
        <v>32</v>
      </c>
      <c r="E95" s="45"/>
      <c r="F95" s="45">
        <v>18</v>
      </c>
      <c r="G95" s="45">
        <v>3</v>
      </c>
      <c r="H95" s="45">
        <v>1</v>
      </c>
      <c r="I95" s="45">
        <v>2</v>
      </c>
      <c r="J95" s="45">
        <v>2</v>
      </c>
      <c r="K95" s="45">
        <v>1</v>
      </c>
      <c r="L95" s="45">
        <v>4</v>
      </c>
      <c r="M95" s="45">
        <v>1</v>
      </c>
      <c r="N95" s="45">
        <v>1</v>
      </c>
    </row>
    <row r="96" spans="1:16" s="30" customFormat="1" ht="27.75" customHeight="1" thickBot="1" x14ac:dyDescent="0.3">
      <c r="A96" s="28" t="s">
        <v>152</v>
      </c>
      <c r="B96" s="42" t="s">
        <v>88</v>
      </c>
      <c r="C96" s="53" t="s">
        <v>22</v>
      </c>
      <c r="D96" s="25">
        <f t="shared" si="5"/>
        <v>10</v>
      </c>
      <c r="E96" s="45"/>
      <c r="F96" s="45">
        <v>6</v>
      </c>
      <c r="G96" s="45">
        <v>2</v>
      </c>
      <c r="H96" s="45">
        <v>0</v>
      </c>
      <c r="I96" s="45">
        <v>0</v>
      </c>
      <c r="J96" s="45">
        <v>1</v>
      </c>
      <c r="K96" s="45">
        <v>1</v>
      </c>
      <c r="L96" s="45">
        <v>1</v>
      </c>
      <c r="M96" s="45">
        <v>0</v>
      </c>
      <c r="N96" s="45">
        <v>0</v>
      </c>
    </row>
    <row r="97" spans="1:15" s="18" customFormat="1" ht="40.200000000000003" thickBot="1" x14ac:dyDescent="0.3">
      <c r="A97" s="28" t="s">
        <v>151</v>
      </c>
      <c r="B97" s="41" t="s">
        <v>90</v>
      </c>
      <c r="C97" s="53" t="s">
        <v>83</v>
      </c>
      <c r="D97" s="25">
        <f t="shared" si="5"/>
        <v>139766</v>
      </c>
      <c r="E97" s="45"/>
      <c r="F97" s="45">
        <v>66446</v>
      </c>
      <c r="G97" s="45">
        <v>9524</v>
      </c>
      <c r="H97" s="45">
        <v>7460</v>
      </c>
      <c r="I97" s="45">
        <v>13563</v>
      </c>
      <c r="J97" s="45">
        <v>15016</v>
      </c>
      <c r="K97" s="45">
        <v>2088</v>
      </c>
      <c r="L97" s="45">
        <v>12509</v>
      </c>
      <c r="M97" s="45">
        <v>8732</v>
      </c>
      <c r="N97" s="45">
        <v>6516</v>
      </c>
    </row>
    <row r="98" spans="1:15" s="18" customFormat="1" ht="27" thickBot="1" x14ac:dyDescent="0.3">
      <c r="A98" s="28" t="s">
        <v>150</v>
      </c>
      <c r="B98" s="42" t="s">
        <v>91</v>
      </c>
      <c r="C98" s="53" t="s">
        <v>83</v>
      </c>
      <c r="D98" s="73">
        <f t="shared" si="5"/>
        <v>77180</v>
      </c>
      <c r="E98" s="45"/>
      <c r="F98" s="45">
        <v>40807</v>
      </c>
      <c r="G98" s="45">
        <v>5348</v>
      </c>
      <c r="H98" s="45">
        <v>894</v>
      </c>
      <c r="I98" s="45">
        <v>8137</v>
      </c>
      <c r="J98" s="45">
        <v>11064</v>
      </c>
      <c r="K98" s="45">
        <v>1956</v>
      </c>
      <c r="L98" s="45">
        <v>4147</v>
      </c>
      <c r="M98" s="45">
        <v>5443</v>
      </c>
      <c r="N98" s="45">
        <v>1340</v>
      </c>
    </row>
    <row r="99" spans="1:15" s="18" customFormat="1" ht="53.4" thickBot="1" x14ac:dyDescent="0.3">
      <c r="A99" s="28" t="s">
        <v>149</v>
      </c>
      <c r="B99" s="41" t="s">
        <v>92</v>
      </c>
      <c r="C99" s="53" t="s">
        <v>83</v>
      </c>
      <c r="D99" s="25">
        <f t="shared" si="5"/>
        <v>3571</v>
      </c>
      <c r="E99" s="45"/>
      <c r="F99" s="45">
        <v>2275</v>
      </c>
      <c r="G99" s="45">
        <v>480</v>
      </c>
      <c r="H99" s="45">
        <v>108</v>
      </c>
      <c r="I99" s="45">
        <v>167</v>
      </c>
      <c r="J99" s="45">
        <v>509</v>
      </c>
      <c r="K99" s="45">
        <v>0</v>
      </c>
      <c r="L99" s="45">
        <v>32</v>
      </c>
      <c r="M99" s="45">
        <v>0</v>
      </c>
      <c r="N99" s="45">
        <v>0</v>
      </c>
    </row>
    <row r="100" spans="1:15" s="18" customFormat="1" ht="27" thickBot="1" x14ac:dyDescent="0.3">
      <c r="A100" s="28" t="s">
        <v>148</v>
      </c>
      <c r="B100" s="41" t="s">
        <v>94</v>
      </c>
      <c r="C100" s="53" t="s">
        <v>83</v>
      </c>
      <c r="D100" s="25">
        <f t="shared" si="5"/>
        <v>89420</v>
      </c>
      <c r="E100" s="45"/>
      <c r="F100" s="45">
        <v>45421</v>
      </c>
      <c r="G100" s="45">
        <v>3933</v>
      </c>
      <c r="H100" s="45">
        <v>5177</v>
      </c>
      <c r="I100" s="45">
        <v>5252</v>
      </c>
      <c r="J100" s="45">
        <v>9601</v>
      </c>
      <c r="K100" s="45">
        <v>2156</v>
      </c>
      <c r="L100" s="45">
        <v>8880</v>
      </c>
      <c r="M100" s="45">
        <v>6056</v>
      </c>
      <c r="N100" s="45">
        <v>5100</v>
      </c>
    </row>
    <row r="101" spans="1:15" s="18" customFormat="1" ht="27" thickBot="1" x14ac:dyDescent="0.3">
      <c r="A101" s="28" t="s">
        <v>153</v>
      </c>
      <c r="B101" s="42" t="s">
        <v>95</v>
      </c>
      <c r="C101" s="53" t="s">
        <v>83</v>
      </c>
      <c r="D101" s="25">
        <f t="shared" si="5"/>
        <v>38210</v>
      </c>
      <c r="E101" s="45"/>
      <c r="F101" s="45">
        <v>18557</v>
      </c>
      <c r="G101" s="45">
        <v>1640</v>
      </c>
      <c r="H101" s="45">
        <v>2754</v>
      </c>
      <c r="I101" s="45">
        <v>2763</v>
      </c>
      <c r="J101" s="45">
        <v>1804</v>
      </c>
      <c r="K101" s="45">
        <v>319</v>
      </c>
      <c r="L101" s="45">
        <v>3958</v>
      </c>
      <c r="M101" s="45">
        <v>4934</v>
      </c>
      <c r="N101" s="45">
        <v>1800</v>
      </c>
    </row>
    <row r="102" spans="1:15" s="18" customFormat="1" ht="66.599999999999994" thickBot="1" x14ac:dyDescent="0.3">
      <c r="A102" s="28" t="s">
        <v>154</v>
      </c>
      <c r="B102" s="41" t="s">
        <v>96</v>
      </c>
      <c r="C102" s="53" t="s">
        <v>83</v>
      </c>
      <c r="D102" s="25">
        <f t="shared" ref="D102:D109" si="6">SUM(F102:N102)-K102</f>
        <v>3230</v>
      </c>
      <c r="E102" s="45"/>
      <c r="F102" s="45">
        <v>2333</v>
      </c>
      <c r="G102" s="45">
        <v>449</v>
      </c>
      <c r="H102" s="45">
        <v>108</v>
      </c>
      <c r="I102" s="45">
        <v>167</v>
      </c>
      <c r="J102" s="45">
        <v>141</v>
      </c>
      <c r="K102" s="45">
        <v>0</v>
      </c>
      <c r="L102" s="45">
        <v>32</v>
      </c>
      <c r="M102" s="45">
        <v>0</v>
      </c>
      <c r="N102" s="45">
        <v>0</v>
      </c>
    </row>
    <row r="103" spans="1:15" s="18" customFormat="1" ht="53.4" thickBot="1" x14ac:dyDescent="0.3">
      <c r="A103" s="28" t="s">
        <v>155</v>
      </c>
      <c r="B103" s="41" t="s">
        <v>136</v>
      </c>
      <c r="C103" s="53" t="s">
        <v>22</v>
      </c>
      <c r="D103" s="25">
        <f t="shared" si="6"/>
        <v>0</v>
      </c>
      <c r="E103" s="45"/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</row>
    <row r="104" spans="1:15" s="18" customFormat="1" ht="27" customHeight="1" thickBot="1" x14ac:dyDescent="0.3">
      <c r="A104" s="28" t="s">
        <v>156</v>
      </c>
      <c r="B104" s="41" t="s">
        <v>98</v>
      </c>
      <c r="C104" s="53" t="s">
        <v>83</v>
      </c>
      <c r="D104" s="25">
        <f t="shared" si="6"/>
        <v>39410</v>
      </c>
      <c r="E104" s="45"/>
      <c r="F104" s="45">
        <v>17835</v>
      </c>
      <c r="G104" s="45">
        <v>3300</v>
      </c>
      <c r="H104" s="45">
        <v>0</v>
      </c>
      <c r="I104" s="45">
        <v>0</v>
      </c>
      <c r="J104" s="45">
        <v>6186</v>
      </c>
      <c r="K104" s="45">
        <v>0</v>
      </c>
      <c r="L104" s="45">
        <v>6797</v>
      </c>
      <c r="M104" s="45">
        <v>4072</v>
      </c>
      <c r="N104" s="45">
        <v>1220</v>
      </c>
    </row>
    <row r="105" spans="1:15" s="18" customFormat="1" ht="27" thickBot="1" x14ac:dyDescent="0.3">
      <c r="A105" s="27" t="s">
        <v>157</v>
      </c>
      <c r="B105" s="34" t="s">
        <v>95</v>
      </c>
      <c r="C105" s="53" t="s">
        <v>83</v>
      </c>
      <c r="D105" s="25">
        <f t="shared" si="6"/>
        <v>16350</v>
      </c>
      <c r="E105" s="46"/>
      <c r="F105" s="46">
        <v>5771</v>
      </c>
      <c r="G105" s="46">
        <v>2769</v>
      </c>
      <c r="H105" s="46">
        <v>0</v>
      </c>
      <c r="I105" s="46">
        <v>0</v>
      </c>
      <c r="J105" s="46">
        <v>3202</v>
      </c>
      <c r="K105" s="46">
        <v>0</v>
      </c>
      <c r="L105" s="46">
        <v>1767</v>
      </c>
      <c r="M105" s="46">
        <v>2440</v>
      </c>
      <c r="N105" s="46">
        <v>401</v>
      </c>
    </row>
    <row r="106" spans="1:15" s="18" customFormat="1" ht="66.599999999999994" thickBot="1" x14ac:dyDescent="0.3">
      <c r="A106" s="28" t="s">
        <v>158</v>
      </c>
      <c r="B106" s="41" t="s">
        <v>99</v>
      </c>
      <c r="C106" s="53" t="s">
        <v>83</v>
      </c>
      <c r="D106" s="25">
        <f t="shared" si="6"/>
        <v>250</v>
      </c>
      <c r="E106" s="45"/>
      <c r="F106" s="45">
        <v>250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</row>
    <row r="107" spans="1:15" s="18" customFormat="1" ht="53.4" thickBot="1" x14ac:dyDescent="0.3">
      <c r="A107" s="28" t="s">
        <v>159</v>
      </c>
      <c r="B107" s="41" t="s">
        <v>137</v>
      </c>
      <c r="C107" s="53" t="s">
        <v>22</v>
      </c>
      <c r="D107" s="25">
        <f t="shared" si="6"/>
        <v>3</v>
      </c>
      <c r="E107" s="45"/>
      <c r="F107" s="45">
        <v>0</v>
      </c>
      <c r="G107" s="45">
        <v>0</v>
      </c>
      <c r="H107" s="45">
        <v>1</v>
      </c>
      <c r="I107" s="45">
        <v>1</v>
      </c>
      <c r="J107" s="45">
        <v>1</v>
      </c>
      <c r="K107" s="45">
        <v>1</v>
      </c>
      <c r="L107" s="45">
        <v>0</v>
      </c>
      <c r="M107" s="45">
        <v>0</v>
      </c>
      <c r="N107" s="45">
        <v>0</v>
      </c>
    </row>
    <row r="108" spans="1:15" s="9" customFormat="1" ht="28.2" customHeight="1" x14ac:dyDescent="0.25">
      <c r="A108" s="32"/>
      <c r="B108" s="124" t="s">
        <v>102</v>
      </c>
      <c r="C108" s="125"/>
      <c r="D108" s="23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</row>
    <row r="109" spans="1:15" s="9" customFormat="1" ht="27" customHeight="1" thickBot="1" x14ac:dyDescent="0.3">
      <c r="A109" s="31" t="s">
        <v>208</v>
      </c>
      <c r="B109" s="106" t="s">
        <v>103</v>
      </c>
      <c r="C109" s="53" t="s">
        <v>22</v>
      </c>
      <c r="D109" s="68">
        <f t="shared" si="6"/>
        <v>20</v>
      </c>
      <c r="E109" s="47"/>
      <c r="F109" s="47">
        <v>10</v>
      </c>
      <c r="G109" s="47">
        <v>1</v>
      </c>
      <c r="H109" s="47">
        <v>1</v>
      </c>
      <c r="I109" s="47">
        <v>1</v>
      </c>
      <c r="J109" s="47">
        <v>2</v>
      </c>
      <c r="K109" s="47">
        <v>0</v>
      </c>
      <c r="L109" s="47">
        <v>2</v>
      </c>
      <c r="M109" s="47">
        <v>1</v>
      </c>
      <c r="N109" s="47">
        <v>2</v>
      </c>
    </row>
    <row r="110" spans="1:15" s="2" customFormat="1" ht="15" customHeight="1" x14ac:dyDescent="0.25">
      <c r="A110" s="100"/>
      <c r="B110" s="40" t="s">
        <v>104</v>
      </c>
      <c r="C110" s="101"/>
      <c r="D110" s="69"/>
      <c r="E110" s="102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5" ht="42" customHeight="1" thickBot="1" x14ac:dyDescent="0.3">
      <c r="A111" s="31" t="s">
        <v>209</v>
      </c>
      <c r="B111" s="35" t="s">
        <v>138</v>
      </c>
      <c r="C111" s="53" t="s">
        <v>105</v>
      </c>
      <c r="D111" s="68">
        <f t="shared" ref="D111:D124" si="7">SUM(F111:N111)-K111</f>
        <v>36340</v>
      </c>
      <c r="E111" s="47"/>
      <c r="F111" s="68">
        <v>26252</v>
      </c>
      <c r="G111" s="68">
        <v>280</v>
      </c>
      <c r="H111" s="68">
        <v>101</v>
      </c>
      <c r="I111" s="68">
        <v>1175</v>
      </c>
      <c r="J111" s="68">
        <v>1465</v>
      </c>
      <c r="K111" s="68">
        <v>0</v>
      </c>
      <c r="L111" s="68">
        <v>4232</v>
      </c>
      <c r="M111" s="68">
        <v>2069</v>
      </c>
      <c r="N111" s="68">
        <v>766</v>
      </c>
      <c r="O111"/>
    </row>
    <row r="112" spans="1:15" s="8" customFormat="1" x14ac:dyDescent="0.25">
      <c r="A112" s="27"/>
      <c r="B112" s="87" t="s">
        <v>106</v>
      </c>
      <c r="C112" s="88"/>
      <c r="D112" s="69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5" s="2" customFormat="1" ht="40.200000000000003" thickBot="1" x14ac:dyDescent="0.3">
      <c r="A113" s="27" t="s">
        <v>210</v>
      </c>
      <c r="B113" s="36" t="s">
        <v>107</v>
      </c>
      <c r="C113" s="53" t="s">
        <v>108</v>
      </c>
      <c r="D113" s="68">
        <f t="shared" si="7"/>
        <v>40229</v>
      </c>
      <c r="E113" s="46"/>
      <c r="F113" s="73">
        <v>16035</v>
      </c>
      <c r="G113" s="67">
        <v>0</v>
      </c>
      <c r="H113" s="73">
        <v>2609</v>
      </c>
      <c r="I113" s="73">
        <v>0</v>
      </c>
      <c r="J113" s="67">
        <v>4581</v>
      </c>
      <c r="K113" s="67">
        <v>0</v>
      </c>
      <c r="L113" s="73">
        <v>11099</v>
      </c>
      <c r="M113" s="73">
        <v>2633</v>
      </c>
      <c r="N113" s="73">
        <v>3272</v>
      </c>
    </row>
    <row r="114" spans="1:15" s="2" customFormat="1" ht="26.25" customHeight="1" thickBot="1" x14ac:dyDescent="0.3">
      <c r="A114" s="28" t="s">
        <v>211</v>
      </c>
      <c r="B114" s="26" t="s">
        <v>109</v>
      </c>
      <c r="C114" s="95" t="s">
        <v>108</v>
      </c>
      <c r="D114" s="96">
        <f t="shared" si="7"/>
        <v>15250</v>
      </c>
      <c r="E114" s="45"/>
      <c r="F114" s="25">
        <v>13511</v>
      </c>
      <c r="G114" s="25">
        <v>0</v>
      </c>
      <c r="H114" s="25">
        <v>0</v>
      </c>
      <c r="I114" s="25">
        <v>0</v>
      </c>
      <c r="J114" s="25">
        <v>115</v>
      </c>
      <c r="K114" s="25">
        <v>0</v>
      </c>
      <c r="L114" s="25">
        <v>1057</v>
      </c>
      <c r="M114" s="25">
        <v>297</v>
      </c>
      <c r="N114" s="25">
        <v>270</v>
      </c>
    </row>
    <row r="115" spans="1:15" s="9" customFormat="1" ht="13.8" hidden="1" thickBot="1" x14ac:dyDescent="0.3">
      <c r="A115" s="75"/>
      <c r="B115" s="80" t="s">
        <v>110</v>
      </c>
      <c r="C115" s="77"/>
      <c r="D115" s="48">
        <f t="shared" si="7"/>
        <v>0</v>
      </c>
      <c r="E115" s="46"/>
      <c r="F115" s="49"/>
      <c r="G115" s="49"/>
      <c r="H115" s="49"/>
      <c r="I115" s="49"/>
      <c r="J115" s="50"/>
      <c r="K115" s="50"/>
      <c r="L115" s="49"/>
      <c r="M115" s="49"/>
      <c r="N115" s="49"/>
    </row>
    <row r="116" spans="1:15" ht="40.200000000000003" hidden="1" thickBot="1" x14ac:dyDescent="0.3">
      <c r="A116" s="75" t="s">
        <v>111</v>
      </c>
      <c r="B116" s="81" t="s">
        <v>112</v>
      </c>
      <c r="C116" s="78" t="s">
        <v>68</v>
      </c>
      <c r="D116" s="48">
        <f t="shared" si="7"/>
        <v>11486</v>
      </c>
      <c r="E116" s="46"/>
      <c r="F116" s="49">
        <v>3927</v>
      </c>
      <c r="G116" s="51">
        <v>259</v>
      </c>
      <c r="H116" s="51">
        <v>2857</v>
      </c>
      <c r="I116" s="51">
        <v>2612</v>
      </c>
      <c r="J116" s="52">
        <v>334</v>
      </c>
      <c r="K116" s="52"/>
      <c r="L116" s="51">
        <v>473</v>
      </c>
      <c r="M116" s="51">
        <v>112</v>
      </c>
      <c r="N116" s="51">
        <v>912</v>
      </c>
      <c r="O116" s="12">
        <v>1175</v>
      </c>
    </row>
    <row r="117" spans="1:15" ht="67.5" hidden="1" customHeight="1" x14ac:dyDescent="0.25">
      <c r="A117" s="76" t="s">
        <v>113</v>
      </c>
      <c r="B117" s="79" t="s">
        <v>114</v>
      </c>
      <c r="C117" s="82" t="s">
        <v>68</v>
      </c>
      <c r="D117" s="48">
        <f t="shared" si="7"/>
        <v>11</v>
      </c>
      <c r="E117" s="53"/>
      <c r="F117" s="54">
        <v>11</v>
      </c>
      <c r="G117" s="55"/>
      <c r="H117" s="55"/>
      <c r="I117" s="55"/>
      <c r="J117" s="56"/>
      <c r="K117" s="56"/>
      <c r="L117" s="55"/>
      <c r="M117" s="55"/>
      <c r="N117" s="55"/>
      <c r="O117"/>
    </row>
    <row r="118" spans="1:15" ht="132.6" hidden="1" thickBot="1" x14ac:dyDescent="0.3">
      <c r="A118" s="76" t="s">
        <v>115</v>
      </c>
      <c r="B118" s="83" t="s">
        <v>116</v>
      </c>
      <c r="C118" s="84" t="s">
        <v>68</v>
      </c>
      <c r="D118" s="48">
        <f t="shared" si="7"/>
        <v>14311</v>
      </c>
      <c r="E118" s="47"/>
      <c r="F118" s="55">
        <v>6671</v>
      </c>
      <c r="G118" s="55">
        <v>3670</v>
      </c>
      <c r="H118" s="55">
        <v>482</v>
      </c>
      <c r="I118" s="55">
        <v>500</v>
      </c>
      <c r="J118" s="56">
        <v>978</v>
      </c>
      <c r="K118" s="56"/>
      <c r="L118" s="55">
        <v>1289</v>
      </c>
      <c r="M118" s="55">
        <v>415</v>
      </c>
      <c r="N118" s="55">
        <v>306</v>
      </c>
      <c r="O118"/>
    </row>
    <row r="119" spans="1:15" ht="141" hidden="1" customHeight="1" x14ac:dyDescent="0.25">
      <c r="A119" s="76" t="s">
        <v>117</v>
      </c>
      <c r="B119" s="79" t="s">
        <v>118</v>
      </c>
      <c r="C119" s="85" t="s">
        <v>68</v>
      </c>
      <c r="D119" s="72">
        <f t="shared" si="7"/>
        <v>0</v>
      </c>
      <c r="E119" s="147"/>
      <c r="F119" s="57"/>
      <c r="G119" s="58"/>
      <c r="H119" s="58"/>
      <c r="I119" s="58"/>
      <c r="J119" s="59"/>
      <c r="K119" s="59"/>
      <c r="L119" s="58"/>
      <c r="M119" s="58"/>
      <c r="N119" s="58"/>
      <c r="O119"/>
    </row>
    <row r="120" spans="1:15" s="24" customFormat="1" ht="26.4" x14ac:dyDescent="0.25">
      <c r="A120" s="27"/>
      <c r="B120" s="40" t="s">
        <v>119</v>
      </c>
      <c r="C120" s="74"/>
      <c r="D120" s="69"/>
      <c r="E120" s="60"/>
      <c r="F120" s="61"/>
      <c r="G120" s="61"/>
      <c r="H120" s="61"/>
      <c r="I120" s="61"/>
      <c r="J120" s="61"/>
      <c r="K120" s="61"/>
      <c r="L120" s="62"/>
      <c r="M120" s="61"/>
      <c r="N120" s="61"/>
    </row>
    <row r="121" spans="1:15" s="24" customFormat="1" ht="27" thickBot="1" x14ac:dyDescent="0.3">
      <c r="A121" s="27" t="s">
        <v>212</v>
      </c>
      <c r="B121" s="35" t="s">
        <v>120</v>
      </c>
      <c r="C121" s="68" t="s">
        <v>22</v>
      </c>
      <c r="D121" s="64">
        <f>SUM(E121:N121)-K121</f>
        <v>12</v>
      </c>
      <c r="E121" s="63">
        <v>4</v>
      </c>
      <c r="F121" s="64">
        <v>8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</row>
    <row r="122" spans="1:15" ht="26.4" x14ac:dyDescent="0.25">
      <c r="A122" s="32"/>
      <c r="B122" s="86" t="s">
        <v>121</v>
      </c>
      <c r="C122" s="74"/>
      <c r="D122" s="69"/>
      <c r="E122" s="66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5" ht="40.200000000000003" thickBot="1" x14ac:dyDescent="0.3">
      <c r="A123" s="31" t="s">
        <v>213</v>
      </c>
      <c r="B123" s="33" t="s">
        <v>122</v>
      </c>
      <c r="C123" s="68" t="s">
        <v>22</v>
      </c>
      <c r="D123" s="68">
        <f t="shared" si="7"/>
        <v>2</v>
      </c>
      <c r="E123" s="63"/>
      <c r="F123" s="64">
        <v>0</v>
      </c>
      <c r="G123" s="64">
        <v>0</v>
      </c>
      <c r="H123" s="64">
        <v>0</v>
      </c>
      <c r="I123" s="64">
        <v>0</v>
      </c>
      <c r="J123" s="64">
        <v>1</v>
      </c>
      <c r="K123" s="64">
        <v>1</v>
      </c>
      <c r="L123" s="64">
        <v>0</v>
      </c>
      <c r="M123" s="64">
        <v>0</v>
      </c>
      <c r="N123" s="64">
        <v>1</v>
      </c>
    </row>
    <row r="124" spans="1:15" ht="27" thickBot="1" x14ac:dyDescent="0.3">
      <c r="A124" s="28" t="s">
        <v>214</v>
      </c>
      <c r="B124" s="26" t="s">
        <v>123</v>
      </c>
      <c r="C124" s="53" t="s">
        <v>22</v>
      </c>
      <c r="D124" s="68">
        <f t="shared" si="7"/>
        <v>2</v>
      </c>
      <c r="E124" s="63"/>
      <c r="F124" s="64">
        <v>0</v>
      </c>
      <c r="G124" s="64">
        <v>0</v>
      </c>
      <c r="H124" s="64">
        <v>0</v>
      </c>
      <c r="I124" s="64">
        <v>0</v>
      </c>
      <c r="J124" s="64">
        <v>1</v>
      </c>
      <c r="K124" s="64">
        <v>1</v>
      </c>
      <c r="L124" s="64">
        <v>0</v>
      </c>
      <c r="M124" s="64">
        <v>0</v>
      </c>
      <c r="N124" s="65">
        <v>1</v>
      </c>
    </row>
  </sheetData>
  <mergeCells count="10">
    <mergeCell ref="B89:B90"/>
    <mergeCell ref="B91:B92"/>
    <mergeCell ref="C7:C8"/>
    <mergeCell ref="A1:N1"/>
    <mergeCell ref="A2:N2"/>
    <mergeCell ref="A4:A5"/>
    <mergeCell ref="B4:B5"/>
    <mergeCell ref="C4:C5"/>
    <mergeCell ref="D4:D5"/>
    <mergeCell ref="E4:N4"/>
  </mergeCells>
  <pageMargins left="0.78749999999999998" right="0.78749999999999998" top="0.98402777777777795" bottom="0.9840277777777779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RowHeight="13.2" x14ac:dyDescent="0.25"/>
  <cols>
    <col min="1" max="1025" width="8.5546875"/>
  </cols>
  <sheetData/>
  <pageMargins left="0.75" right="0.75" top="1" bottom="1" header="0.51180555555555496" footer="0.51180555555555496"/>
  <pageSetup paperSize="9" firstPageNumber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379883-03EA-4B5B-B317-AA0B45C9D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95E73B3-8011-4C4A-9533-401EF876AF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A193E-AF3D-41D9-B731-C92830DA9902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Лист3</vt:lpstr>
      <vt:lpstr>Лист2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Баскакова Нина Вадимовна</cp:lastModifiedBy>
  <cp:revision>1</cp:revision>
  <cp:lastPrinted>2022-05-20T09:44:08Z</cp:lastPrinted>
  <dcterms:created xsi:type="dcterms:W3CDTF">1996-10-08T23:32:33Z</dcterms:created>
  <dcterms:modified xsi:type="dcterms:W3CDTF">2022-05-20T11:42:21Z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</vt:lpwstr>
  </property>
  <property fmtid="{D5CDD505-2E9C-101B-9397-08002B2CF9AE}" pid="9" name="�����������_x0020_����">
    <vt:bool>false</vt:bool>
  </property>
</Properties>
</file>